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škola\Desktop\plan nabave\"/>
    </mc:Choice>
  </mc:AlternateContent>
  <xr:revisionPtr revIDLastSave="0" documentId="13_ncr:1_{AC7E6FDE-DAC9-4C9F-8BA2-3035F7D3AE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6" i="1" l="1"/>
  <c r="G92" i="1"/>
  <c r="G93" i="1"/>
  <c r="J20" i="1"/>
  <c r="J15" i="1"/>
  <c r="G97" i="1" l="1"/>
  <c r="G88" i="1"/>
  <c r="G87" i="1"/>
  <c r="G82" i="1"/>
  <c r="G84" i="1"/>
  <c r="G81" i="1"/>
  <c r="G77" i="1"/>
  <c r="G76" i="1"/>
  <c r="G75" i="1"/>
  <c r="G74" i="1"/>
  <c r="G73" i="1"/>
  <c r="G71" i="1"/>
  <c r="G69" i="1"/>
  <c r="G68" i="1"/>
  <c r="G66" i="1"/>
  <c r="G65" i="1"/>
  <c r="G64" i="1"/>
  <c r="G62" i="1"/>
  <c r="G61" i="1"/>
  <c r="G60" i="1"/>
  <c r="G59" i="1"/>
  <c r="G57" i="1"/>
  <c r="G56" i="1"/>
  <c r="G54" i="1"/>
  <c r="G53" i="1"/>
  <c r="G49" i="1"/>
  <c r="G44" i="1"/>
  <c r="G34" i="1"/>
  <c r="G35" i="1"/>
  <c r="G36" i="1"/>
  <c r="G37" i="1"/>
  <c r="G38" i="1"/>
  <c r="G39" i="1"/>
  <c r="G40" i="1"/>
  <c r="G41" i="1"/>
  <c r="G42" i="1"/>
  <c r="G33" i="1"/>
  <c r="G30" i="1"/>
  <c r="G27" i="1"/>
  <c r="G25" i="1"/>
  <c r="G24" i="1"/>
  <c r="G17" i="1"/>
  <c r="G18" i="1"/>
  <c r="G19" i="1"/>
  <c r="G16" i="1"/>
  <c r="G10" i="1"/>
  <c r="G11" i="1"/>
  <c r="G12" i="1"/>
  <c r="G13" i="1"/>
  <c r="G14" i="1"/>
  <c r="G9" i="1"/>
  <c r="J78" i="1" l="1"/>
  <c r="G78" i="1"/>
  <c r="G103" i="1" l="1"/>
  <c r="J103" i="1"/>
  <c r="G52" i="1" l="1"/>
  <c r="G43" i="1" l="1"/>
  <c r="H78" i="1" l="1"/>
  <c r="I78" i="1"/>
  <c r="H103" i="1" l="1"/>
  <c r="I103" i="1"/>
  <c r="G100" i="1"/>
  <c r="H100" i="1"/>
  <c r="I100" i="1"/>
  <c r="G98" i="1"/>
  <c r="H98" i="1"/>
  <c r="I98" i="1"/>
  <c r="H96" i="1"/>
  <c r="I96" i="1"/>
  <c r="G80" i="1"/>
  <c r="H80" i="1"/>
  <c r="I80" i="1"/>
  <c r="J80" i="1"/>
  <c r="H72" i="1"/>
  <c r="I72" i="1"/>
  <c r="G70" i="1"/>
  <c r="H70" i="1"/>
  <c r="I70" i="1"/>
  <c r="G67" i="1"/>
  <c r="H67" i="1"/>
  <c r="I67" i="1"/>
  <c r="G63" i="1"/>
  <c r="H63" i="1"/>
  <c r="I63" i="1"/>
  <c r="G58" i="1"/>
  <c r="H58" i="1"/>
  <c r="I58" i="1"/>
  <c r="G55" i="1"/>
  <c r="H55" i="1"/>
  <c r="I55" i="1"/>
  <c r="H52" i="1"/>
  <c r="I52" i="1"/>
  <c r="J28" i="1"/>
  <c r="J52" i="1"/>
  <c r="G48" i="1"/>
  <c r="H48" i="1"/>
  <c r="I48" i="1"/>
  <c r="G28" i="1"/>
  <c r="G26" i="1"/>
  <c r="J43" i="1" l="1"/>
  <c r="J100" i="1"/>
  <c r="J63" i="1"/>
  <c r="J48" i="1"/>
  <c r="J70" i="1"/>
  <c r="J23" i="1"/>
  <c r="J55" i="1"/>
  <c r="J50" i="1"/>
  <c r="J67" i="1"/>
  <c r="J58" i="1"/>
  <c r="J32" i="1"/>
  <c r="J26" i="1"/>
  <c r="G32" i="1" l="1"/>
  <c r="G20" i="1"/>
  <c r="G50" i="1"/>
  <c r="J72" i="1"/>
  <c r="J98" i="1"/>
  <c r="G83" i="1"/>
  <c r="G94" i="1"/>
  <c r="G91" i="1"/>
  <c r="G86" i="1"/>
  <c r="G95" i="1"/>
  <c r="G85" i="1"/>
  <c r="G96" i="1" l="1"/>
</calcChain>
</file>

<file path=xl/sharedStrings.xml><?xml version="1.0" encoding="utf-8"?>
<sst xmlns="http://schemas.openxmlformats.org/spreadsheetml/2006/main" count="383" uniqueCount="239">
  <si>
    <t>Procijenjena vrijednost nabave bez PDV-a</t>
  </si>
  <si>
    <t>Predmet nabave</t>
  </si>
  <si>
    <t>Vrsta postupka</t>
  </si>
  <si>
    <t>UREDSKI MATERIJAL I OSTALI MATERIJALNI RASHODI</t>
  </si>
  <si>
    <t>Literatura</t>
  </si>
  <si>
    <t>Materijal i sredstva za čišćenje i održavanje</t>
  </si>
  <si>
    <t>Materijal za higijenske potrebe</t>
  </si>
  <si>
    <t>MATERIJAL I SIROVINE</t>
  </si>
  <si>
    <t>Namirnice (voda za piće)</t>
  </si>
  <si>
    <t>MATERIJAL I DIJELOVI ZA TEKUĆE I INVESTICIJSKO ODRŽAVANJE</t>
  </si>
  <si>
    <t>SITNI INVENTAR</t>
  </si>
  <si>
    <t>RASHODI ZA USLUGE TELEFONA, POŠTE I PRIJEVOZA</t>
  </si>
  <si>
    <t>Usluge telefona i telefaksa</t>
  </si>
  <si>
    <t>Usluge interneta</t>
  </si>
  <si>
    <t>Poštarina</t>
  </si>
  <si>
    <t>KOMUNALNE USLUGE</t>
  </si>
  <si>
    <t>Iznošenje i odvoz smeća</t>
  </si>
  <si>
    <t>Deratizacija i dezinsekcija</t>
  </si>
  <si>
    <t>Dimnjačarske usluge</t>
  </si>
  <si>
    <t>ZDRAVSTVENE USLUGE</t>
  </si>
  <si>
    <t>Obvezni i preventivni zdravstveni pregledi zaposlenika</t>
  </si>
  <si>
    <t>INTELEKTUALNE I OSOBNE USLUGE</t>
  </si>
  <si>
    <t>RAČUNALNE USLUGE</t>
  </si>
  <si>
    <t>Održavanje knjigovodstvenog programa</t>
  </si>
  <si>
    <t>Održavanje programa knjižnice</t>
  </si>
  <si>
    <t xml:space="preserve">OSTALE USLUGE </t>
  </si>
  <si>
    <t>Usluge poslova zaštite na radu</t>
  </si>
  <si>
    <t>Usluge ispitivanja zaštite na radu i zaštite od požara</t>
  </si>
  <si>
    <t>Usluga procjene opasnosti radnih mjesta</t>
  </si>
  <si>
    <t>REPREZENTACIJA</t>
  </si>
  <si>
    <t>OSTALI NESPOMENUTI RASHODI POSLOVANJA</t>
  </si>
  <si>
    <t>Vijenci, cvijeće, svijeće</t>
  </si>
  <si>
    <t>UREDSKA OPREMA I NAMJEŠTAJ</t>
  </si>
  <si>
    <t>Ravnatelj:</t>
  </si>
  <si>
    <t>SLUŽBENA, RADNA I ZAŠTITNA ODJEĆA I OBUĆA</t>
  </si>
  <si>
    <t>Službena, radna  odjeća</t>
  </si>
  <si>
    <t>Uredski namještaj</t>
  </si>
  <si>
    <t>Jednostavna nabava</t>
  </si>
  <si>
    <t>R.br.</t>
  </si>
  <si>
    <t>Stupac1</t>
  </si>
  <si>
    <t>Evidencijski
broj nabave</t>
  </si>
  <si>
    <t>CPV</t>
  </si>
  <si>
    <t>30230000-0</t>
  </si>
  <si>
    <t>KNJIGE</t>
  </si>
  <si>
    <t>39830000-9</t>
  </si>
  <si>
    <t>64110000-0</t>
  </si>
  <si>
    <t>72400000-4</t>
  </si>
  <si>
    <t>22113000-5</t>
  </si>
  <si>
    <t>PREMIJE OSIGURANJA</t>
  </si>
  <si>
    <t>Premije osiguranja imovine</t>
  </si>
  <si>
    <t>Premije osiguranja zaposlenih</t>
  </si>
  <si>
    <t>BANKARSKE USL. I USLUGE PL. PROMETA</t>
  </si>
  <si>
    <t>66110000-4</t>
  </si>
  <si>
    <t>Bankarske usluge</t>
  </si>
  <si>
    <t>66515200-5</t>
  </si>
  <si>
    <t>66516000-0</t>
  </si>
  <si>
    <t>85100000-0</t>
  </si>
  <si>
    <t>65000000-3</t>
  </si>
  <si>
    <t>90923000-3</t>
  </si>
  <si>
    <t>22200000-2</t>
  </si>
  <si>
    <t>50413200-5</t>
  </si>
  <si>
    <t>80550000-4</t>
  </si>
  <si>
    <t>71600000-4</t>
  </si>
  <si>
    <t>Ostale usluge</t>
  </si>
  <si>
    <t>Ugovor</t>
  </si>
  <si>
    <t>Ugovor/Narudžbenica</t>
  </si>
  <si>
    <t>Narudžbenica</t>
  </si>
  <si>
    <t>Uredska oprema</t>
  </si>
  <si>
    <t>Registri, fascikli, obrasci, tiskani materijali</t>
  </si>
  <si>
    <t>Toneri</t>
  </si>
  <si>
    <t>30125110-5</t>
  </si>
  <si>
    <t>Uredske potrepštine</t>
  </si>
  <si>
    <t>30192000-1</t>
  </si>
  <si>
    <t>45442100-8</t>
  </si>
  <si>
    <t>50343000-1</t>
  </si>
  <si>
    <t xml:space="preserve">
Jednostavna nabava</t>
  </si>
  <si>
    <t>90915000-4</t>
  </si>
  <si>
    <t>22800000-8</t>
  </si>
  <si>
    <t>Peciva i kolači</t>
  </si>
  <si>
    <t>15812000-3</t>
  </si>
  <si>
    <t>15980000-1</t>
  </si>
  <si>
    <t>44110000-4</t>
  </si>
  <si>
    <t>Računalna oprema</t>
  </si>
  <si>
    <t>Nastavna oprema</t>
  </si>
  <si>
    <t>Ličilački radovi</t>
  </si>
  <si>
    <t>Usluge popravak i održavanje vatrogasne opreme</t>
  </si>
  <si>
    <t>Usluge popravka o održavanje videoopreme</t>
  </si>
  <si>
    <t>Staklarski radovi</t>
  </si>
  <si>
    <t>45441000-0</t>
  </si>
  <si>
    <t>79100000-5</t>
  </si>
  <si>
    <t>Pravne usluge</t>
  </si>
  <si>
    <t>Osposobljavanje zaposlenih(zaštita na radu)</t>
  </si>
  <si>
    <t>Premije osiguranja od požara</t>
  </si>
  <si>
    <t>Slatki keksi</t>
  </si>
  <si>
    <t>Bezalkoholni osvježavajući napitci</t>
  </si>
  <si>
    <t>15982000-5</t>
  </si>
  <si>
    <t>Članarine</t>
  </si>
  <si>
    <t>98100000-4</t>
  </si>
  <si>
    <t>ČLANARINE</t>
  </si>
  <si>
    <t>30213000-5</t>
  </si>
  <si>
    <t>30232110-8</t>
  </si>
  <si>
    <t>Vodoinstalaterski radovi</t>
  </si>
  <si>
    <t>Građevinski materijali</t>
  </si>
  <si>
    <t>39162100-6</t>
  </si>
  <si>
    <t>30100000-0</t>
  </si>
  <si>
    <t>Pisači</t>
  </si>
  <si>
    <t>39160000-1</t>
  </si>
  <si>
    <t>Školski namještaj</t>
  </si>
  <si>
    <t>50800000-3</t>
  </si>
  <si>
    <t>Usluge popravaka osobnih računala i uredske opreme</t>
  </si>
  <si>
    <t>03121210-0</t>
  </si>
  <si>
    <t>15821200-1</t>
  </si>
  <si>
    <t>ZAKUPNINE I NAJMANINE</t>
  </si>
  <si>
    <t>Sklapa se:
ugovor/okvirni 
sporazum/ narudžbenica</t>
  </si>
  <si>
    <t>Nastavne potrepštine</t>
  </si>
  <si>
    <t>Najamnina (fotokopirni uređaji)</t>
  </si>
  <si>
    <t>30213200-7</t>
  </si>
  <si>
    <t>30121100-4</t>
  </si>
  <si>
    <t>2.</t>
  </si>
  <si>
    <t>3.</t>
  </si>
  <si>
    <t>4.</t>
  </si>
  <si>
    <t>5.</t>
  </si>
  <si>
    <t>6.</t>
  </si>
  <si>
    <t>7.</t>
  </si>
  <si>
    <t>8.</t>
  </si>
  <si>
    <t>9.</t>
  </si>
  <si>
    <t>20.</t>
  </si>
  <si>
    <t>21.</t>
  </si>
  <si>
    <t>22.</t>
  </si>
  <si>
    <t>23.</t>
  </si>
  <si>
    <t>24.</t>
  </si>
  <si>
    <t>25.</t>
  </si>
  <si>
    <t>26.</t>
  </si>
  <si>
    <t>28.</t>
  </si>
  <si>
    <t>29.</t>
  </si>
  <si>
    <t>30.</t>
  </si>
  <si>
    <t>38.</t>
  </si>
  <si>
    <t>40.</t>
  </si>
  <si>
    <t>41.</t>
  </si>
  <si>
    <t>43.</t>
  </si>
  <si>
    <t>44.</t>
  </si>
  <si>
    <t>45.</t>
  </si>
  <si>
    <t>46.</t>
  </si>
  <si>
    <t>47.</t>
  </si>
  <si>
    <t>48.</t>
  </si>
  <si>
    <t>49.</t>
  </si>
  <si>
    <t>51.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</si>
  <si>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</si>
  <si>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</si>
  <si>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</si>
  <si>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</si>
  <si>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</si>
  <si>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</si>
  <si>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</si>
  <si>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</si>
  <si>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</si>
  <si>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</si>
  <si>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</si>
  <si>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39162110-9</t>
  </si>
  <si>
    <t>31700000-3</t>
  </si>
  <si>
    <t>18100000-0</t>
  </si>
  <si>
    <t>66515100-4</t>
  </si>
  <si>
    <t>45330000-9</t>
  </si>
  <si>
    <t>72000000-5</t>
  </si>
  <si>
    <t>32500000-8</t>
  </si>
  <si>
    <t>KOMUNIKACIJSKA OPREMA</t>
  </si>
  <si>
    <t>Telekomunikacijska oprema</t>
  </si>
  <si>
    <t>OPREMA ZA OSTALE NAMJENE</t>
  </si>
  <si>
    <t>Knjige za knjižnicu(lektira)</t>
  </si>
  <si>
    <t>Sanacijski radovi</t>
  </si>
  <si>
    <t>45453100-8</t>
  </si>
  <si>
    <t>Brave, ključevi</t>
  </si>
  <si>
    <t>44520000-1</t>
  </si>
  <si>
    <t>44812400-9</t>
  </si>
  <si>
    <t>Potrepštine za ukrašavanje</t>
  </si>
  <si>
    <t>27.</t>
  </si>
  <si>
    <t>33.</t>
  </si>
  <si>
    <t>35.</t>
  </si>
  <si>
    <t>36.</t>
  </si>
  <si>
    <t>37.</t>
  </si>
  <si>
    <t>39.</t>
  </si>
  <si>
    <t>42.</t>
  </si>
  <si>
    <t>50.</t>
  </si>
  <si>
    <t>52.</t>
  </si>
  <si>
    <t>64.</t>
  </si>
  <si>
    <t>33760000-5</t>
  </si>
  <si>
    <t>64200000-8</t>
  </si>
  <si>
    <t>72260000-5</t>
  </si>
  <si>
    <t>45450000-6</t>
  </si>
  <si>
    <t>Ostali radovi</t>
  </si>
  <si>
    <t>1.</t>
  </si>
  <si>
    <t>15981100-9</t>
  </si>
  <si>
    <t>50312000-5</t>
  </si>
  <si>
    <t>39130000-2</t>
  </si>
  <si>
    <t xml:space="preserve">Razne usluge popravaka </t>
  </si>
  <si>
    <t>Osobna računala</t>
  </si>
  <si>
    <t>Prenosiva računala</t>
  </si>
  <si>
    <t>30213000-6</t>
  </si>
  <si>
    <t>Tablet računalo</t>
  </si>
  <si>
    <t>30216110-0</t>
  </si>
  <si>
    <t>Skeneri</t>
  </si>
  <si>
    <t>Ormari</t>
  </si>
  <si>
    <t>39122100-4</t>
  </si>
  <si>
    <t>65.</t>
  </si>
  <si>
    <t>72.</t>
  </si>
  <si>
    <t>Sefovi</t>
  </si>
  <si>
    <t>4421300-0</t>
  </si>
  <si>
    <t>Telefonski aparati</t>
  </si>
  <si>
    <t>32552100-8</t>
  </si>
  <si>
    <t>Projektori</t>
  </si>
  <si>
    <t>38652100-1</t>
  </si>
  <si>
    <t>USLUGE PROMIDŽBE I INFORMIRANJA</t>
  </si>
  <si>
    <t>USLUGE TEKUĆEG I INVESTICIJSKOG ODRŽAVANJA</t>
  </si>
  <si>
    <t>Udžbenici</t>
  </si>
  <si>
    <t>79341000-6</t>
  </si>
  <si>
    <t>Usluge oglašavanja</t>
  </si>
  <si>
    <t>22112000-8</t>
  </si>
  <si>
    <t>79995100-6</t>
  </si>
  <si>
    <t>Usluge arhiviranja</t>
  </si>
  <si>
    <t>32.</t>
  </si>
  <si>
    <t>uredske police</t>
  </si>
  <si>
    <t>3913000-9</t>
  </si>
  <si>
    <t>Hladnjak</t>
  </si>
  <si>
    <t>3971110-3</t>
  </si>
  <si>
    <t>Sredstva za čišćenje</t>
  </si>
  <si>
    <t>66.</t>
  </si>
  <si>
    <t>67.</t>
  </si>
  <si>
    <t>68.</t>
  </si>
  <si>
    <t>69.</t>
  </si>
  <si>
    <t>71.</t>
  </si>
  <si>
    <t>73.</t>
  </si>
  <si>
    <t>Financijski plan za 2026. godinu</t>
  </si>
  <si>
    <t>31.</t>
  </si>
  <si>
    <t>OBRTNIČKA ŠKOLA ZA OSOBNE USLUGE</t>
  </si>
  <si>
    <t>SAVSKA 23, ZAGREB</t>
  </si>
  <si>
    <t>OIB:62466572916</t>
  </si>
  <si>
    <t>Na temelju čl. 28 Zakona o javnoj nabavi ("Narodne novine" br. 120/16, 114/22)</t>
  </si>
  <si>
    <t>Darinka Štampar Šmaguc, prof.</t>
  </si>
  <si>
    <t>PLAN NABAVE 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</si>
</sst>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sz val="9"/>
      <color theme="1" tint="4.9989318521683403E-2"/>
      <name val="Times New Roman"/>
      <family val="1"/>
      <charset val="238"/>
    </font>
    <font>
      <sz val="11"/>
      <color rgb="FF3F3F76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sz val="11"/>
      <color theme="1" tint="4.9989318521683403E-2"/>
      <name val="Times New Roman"/>
    </font>
    <font>
      <sz val="11"/>
      <color theme="1"/>
      <name val="Times New Roman"/>
    </font>
    <font>
      <sz val="9"/>
      <color theme="1" tint="4.9989318521683403E-2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4" fillId="3" borderId="6" applyNumberFormat="0" applyAlignment="0" applyProtection="0"/>
    <xf numFmtId="0" fontId="5" fillId="5" borderId="0" applyNumberFormat="0" applyBorder="0" applyAlignment="0" applyProtection="0"/>
    <xf numFmtId="0" fontId="1" fillId="6" borderId="0" applyNumberFormat="0" applyBorder="0" applyAlignment="0" applyProtection="0"/>
  </cellStyleXfs>
  <cellXfs count="105">
    <xf numFmtId="0" fontId="0" fillId="0" borderId="0" xfId="0"/>
    <xf numFmtId="164" fontId="0" fillId="0" borderId="0" xfId="1" applyFont="1"/>
    <xf numFmtId="164" fontId="0" fillId="0" borderId="0" xfId="1" applyFont="1" applyAlignme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9" fillId="0" borderId="0" xfId="1" applyFont="1"/>
    <xf numFmtId="164" fontId="9" fillId="0" borderId="0" xfId="1" applyFont="1" applyAlignment="1"/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 wrapText="1"/>
    </xf>
    <xf numFmtId="164" fontId="8" fillId="7" borderId="1" xfId="2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right" wrapText="1"/>
    </xf>
    <xf numFmtId="0" fontId="11" fillId="0" borderId="1" xfId="0" applyFont="1" applyBorder="1"/>
    <xf numFmtId="0" fontId="12" fillId="0" borderId="1" xfId="0" applyFont="1" applyBorder="1" applyAlignment="1">
      <alignment horizontal="center" wrapText="1"/>
    </xf>
    <xf numFmtId="164" fontId="11" fillId="0" borderId="1" xfId="1" applyNumberFormat="1" applyFont="1" applyBorder="1" applyAlignment="1">
      <alignment horizontal="right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top" wrapText="1"/>
    </xf>
    <xf numFmtId="1" fontId="8" fillId="4" borderId="8" xfId="5" applyNumberFormat="1" applyFont="1" applyFill="1" applyBorder="1" applyAlignment="1">
      <alignment wrapText="1"/>
    </xf>
    <xf numFmtId="0" fontId="8" fillId="4" borderId="8" xfId="5" applyFont="1" applyFill="1" applyBorder="1" applyAlignment="1">
      <alignment wrapText="1"/>
    </xf>
    <xf numFmtId="0" fontId="8" fillId="4" borderId="0" xfId="5" applyFont="1" applyFill="1"/>
    <xf numFmtId="0" fontId="8" fillId="4" borderId="9" xfId="5" applyFont="1" applyFill="1" applyBorder="1"/>
    <xf numFmtId="164" fontId="8" fillId="4" borderId="8" xfId="5" applyNumberFormat="1" applyFont="1" applyFill="1" applyBorder="1" applyAlignment="1">
      <alignment horizontal="right" wrapText="1"/>
    </xf>
    <xf numFmtId="0" fontId="8" fillId="4" borderId="8" xfId="5" applyFont="1" applyFill="1" applyBorder="1"/>
    <xf numFmtId="0" fontId="13" fillId="4" borderId="1" xfId="3" applyFont="1" applyFill="1" applyBorder="1" applyAlignment="1">
      <alignment wrapText="1"/>
    </xf>
    <xf numFmtId="1" fontId="8" fillId="4" borderId="1" xfId="5" applyNumberFormat="1" applyFont="1" applyFill="1" applyBorder="1" applyAlignment="1">
      <alignment horizontal="center"/>
    </xf>
    <xf numFmtId="0" fontId="8" fillId="4" borderId="1" xfId="5" applyFont="1" applyFill="1" applyBorder="1"/>
    <xf numFmtId="0" fontId="8" fillId="4" borderId="1" xfId="5" applyFont="1" applyFill="1" applyBorder="1" applyAlignment="1">
      <alignment horizontal="center"/>
    </xf>
    <xf numFmtId="164" fontId="8" fillId="4" borderId="1" xfId="5" applyNumberFormat="1" applyFont="1" applyFill="1" applyBorder="1" applyAlignment="1">
      <alignment horizontal="right" wrapText="1"/>
    </xf>
    <xf numFmtId="0" fontId="12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right" wrapText="1"/>
    </xf>
    <xf numFmtId="0" fontId="14" fillId="4" borderId="1" xfId="5" applyFont="1" applyFill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NumberFormat="1" applyFont="1" applyBorder="1"/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164" fontId="9" fillId="0" borderId="5" xfId="0" applyNumberFormat="1" applyFont="1" applyBorder="1" applyAlignment="1">
      <alignment horizontal="right" wrapText="1"/>
    </xf>
    <xf numFmtId="1" fontId="8" fillId="4" borderId="1" xfId="5" applyNumberFormat="1" applyFont="1" applyFill="1" applyBorder="1" applyAlignment="1">
      <alignment horizontal="center" wrapText="1"/>
    </xf>
    <xf numFmtId="0" fontId="8" fillId="4" borderId="1" xfId="5" applyFont="1" applyFill="1" applyBorder="1" applyAlignment="1">
      <alignment wrapText="1"/>
    </xf>
    <xf numFmtId="0" fontId="8" fillId="4" borderId="3" xfId="5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64" fontId="9" fillId="0" borderId="5" xfId="1" applyNumberFormat="1" applyFont="1" applyBorder="1" applyAlignment="1">
      <alignment horizontal="right" wrapText="1"/>
    </xf>
    <xf numFmtId="1" fontId="11" fillId="0" borderId="1" xfId="0" applyNumberFormat="1" applyFont="1" applyBorder="1" applyAlignment="1">
      <alignment horizontal="center" wrapText="1"/>
    </xf>
    <xf numFmtId="4" fontId="8" fillId="4" borderId="1" xfId="5" applyNumberFormat="1" applyFont="1" applyFill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1" fontId="8" fillId="4" borderId="2" xfId="5" applyNumberFormat="1" applyFont="1" applyFill="1" applyBorder="1" applyAlignment="1">
      <alignment horizontal="center" wrapText="1"/>
    </xf>
    <xf numFmtId="0" fontId="8" fillId="4" borderId="2" xfId="5" applyFont="1" applyFill="1" applyBorder="1" applyAlignment="1">
      <alignment wrapText="1"/>
    </xf>
    <xf numFmtId="0" fontId="8" fillId="4" borderId="2" xfId="5" applyFont="1" applyFill="1" applyBorder="1" applyAlignment="1">
      <alignment horizontal="center"/>
    </xf>
    <xf numFmtId="164" fontId="8" fillId="4" borderId="2" xfId="5" applyNumberFormat="1" applyFont="1" applyFill="1" applyBorder="1" applyAlignment="1">
      <alignment horizontal="right" wrapText="1"/>
    </xf>
    <xf numFmtId="1" fontId="11" fillId="0" borderId="2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8" fillId="4" borderId="1" xfId="5" applyNumberFormat="1" applyFont="1" applyFill="1" applyBorder="1" applyAlignment="1">
      <alignment horizontal="center"/>
    </xf>
    <xf numFmtId="164" fontId="8" fillId="4" borderId="1" xfId="1" applyNumberFormat="1" applyFont="1" applyFill="1" applyBorder="1" applyAlignment="1">
      <alignment horizontal="right" wrapText="1"/>
    </xf>
    <xf numFmtId="1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right" vertical="center" wrapText="1"/>
    </xf>
    <xf numFmtId="1" fontId="9" fillId="4" borderId="6" xfId="3" applyNumberFormat="1" applyFont="1" applyFill="1" applyAlignment="1">
      <alignment horizontal="center" wrapText="1"/>
    </xf>
    <xf numFmtId="0" fontId="9" fillId="4" borderId="1" xfId="3" applyFont="1" applyFill="1" applyBorder="1" applyAlignment="1">
      <alignment wrapText="1"/>
    </xf>
    <xf numFmtId="164" fontId="9" fillId="4" borderId="1" xfId="1" applyNumberFormat="1" applyFont="1" applyFill="1" applyBorder="1" applyAlignment="1">
      <alignment horizontal="right" wrapText="1"/>
    </xf>
    <xf numFmtId="1" fontId="13" fillId="4" borderId="3" xfId="3" applyNumberFormat="1" applyFont="1" applyFill="1" applyBorder="1" applyAlignment="1">
      <alignment horizontal="center" wrapText="1"/>
    </xf>
    <xf numFmtId="1" fontId="9" fillId="4" borderId="1" xfId="2" applyNumberFormat="1" applyFont="1" applyFill="1" applyBorder="1" applyAlignment="1">
      <alignment horizontal="center" wrapText="1"/>
    </xf>
    <xf numFmtId="0" fontId="9" fillId="4" borderId="1" xfId="2" applyFont="1" applyFill="1" applyBorder="1" applyAlignment="1">
      <alignment wrapText="1"/>
    </xf>
    <xf numFmtId="0" fontId="9" fillId="4" borderId="1" xfId="0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1" fontId="9" fillId="4" borderId="1" xfId="5" applyNumberFormat="1" applyFont="1" applyFill="1" applyBorder="1" applyAlignment="1">
      <alignment horizontal="center" wrapText="1"/>
    </xf>
    <xf numFmtId="0" fontId="9" fillId="4" borderId="1" xfId="5" applyFont="1" applyFill="1" applyBorder="1" applyAlignment="1">
      <alignment wrapText="1"/>
    </xf>
    <xf numFmtId="0" fontId="9" fillId="4" borderId="1" xfId="5" applyNumberFormat="1" applyFont="1" applyFill="1" applyBorder="1" applyAlignment="1">
      <alignment horizontal="center"/>
    </xf>
    <xf numFmtId="0" fontId="9" fillId="4" borderId="1" xfId="5" applyFont="1" applyFill="1" applyBorder="1" applyAlignment="1">
      <alignment horizontal="center"/>
    </xf>
    <xf numFmtId="1" fontId="8" fillId="4" borderId="1" xfId="2" applyNumberFormat="1" applyFont="1" applyFill="1" applyBorder="1" applyAlignment="1">
      <alignment horizontal="center" wrapText="1"/>
    </xf>
    <xf numFmtId="0" fontId="8" fillId="4" borderId="1" xfId="2" applyFont="1" applyFill="1" applyBorder="1" applyAlignment="1">
      <alignment wrapText="1"/>
    </xf>
    <xf numFmtId="0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4" borderId="1" xfId="5" applyNumberFormat="1" applyFont="1" applyFill="1" applyBorder="1" applyAlignment="1">
      <alignment horizontal="center" wrapText="1"/>
    </xf>
    <xf numFmtId="164" fontId="9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7" xfId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/>
    <xf numFmtId="0" fontId="16" fillId="0" borderId="1" xfId="0" applyFont="1" applyBorder="1"/>
    <xf numFmtId="0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4" fontId="16" fillId="0" borderId="1" xfId="1" applyNumberFormat="1" applyFont="1" applyBorder="1" applyAlignment="1">
      <alignment horizontal="right" wrapText="1"/>
    </xf>
    <xf numFmtId="0" fontId="17" fillId="4" borderId="1" xfId="2" applyFont="1" applyFill="1" applyBorder="1" applyAlignment="1">
      <alignment wrapText="1"/>
    </xf>
    <xf numFmtId="164" fontId="17" fillId="0" borderId="1" xfId="1" applyNumberFormat="1" applyFont="1" applyBorder="1" applyAlignment="1">
      <alignment horizontal="right" wrapText="1"/>
    </xf>
    <xf numFmtId="0" fontId="18" fillId="0" borderId="1" xfId="0" applyFont="1" applyBorder="1" applyAlignment="1">
      <alignment horizontal="center" wrapText="1"/>
    </xf>
    <xf numFmtId="164" fontId="17" fillId="4" borderId="1" xfId="1" applyNumberFormat="1" applyFont="1" applyFill="1" applyBorder="1" applyAlignment="1">
      <alignment horizontal="right" wrapText="1"/>
    </xf>
    <xf numFmtId="0" fontId="10" fillId="7" borderId="3" xfId="4" applyFont="1" applyFill="1" applyBorder="1" applyAlignment="1">
      <alignment horizontal="center"/>
    </xf>
    <xf numFmtId="0" fontId="10" fillId="7" borderId="4" xfId="4" applyFont="1" applyFill="1" applyBorder="1" applyAlignment="1">
      <alignment horizontal="center"/>
    </xf>
    <xf numFmtId="0" fontId="10" fillId="7" borderId="5" xfId="4" applyFont="1" applyFill="1" applyBorder="1" applyAlignment="1">
      <alignment horizontal="center"/>
    </xf>
    <xf numFmtId="0" fontId="9" fillId="0" borderId="0" xfId="0" applyFont="1" applyAlignment="1">
      <alignment horizontal="center" wrapText="1"/>
    </xf>
  </cellXfs>
  <cellStyles count="6">
    <cellStyle name="20% - Isticanje1" xfId="2" builtinId="30"/>
    <cellStyle name="40% - Isticanje1" xfId="5" builtinId="31"/>
    <cellStyle name="Isticanje1" xfId="4" builtinId="29"/>
    <cellStyle name="Normalno" xfId="0" builtinId="0"/>
    <cellStyle name="Unos" xfId="3" builtinId="20"/>
    <cellStyle name="Zarez" xfId="1" builtinId="3"/>
  </cellStyles>
  <dxfs count="19">
    <dxf>
      <numFmt numFmtId="164" formatCode="_-* #,##0.00\ _k_n_-;\-* #,##0.00\ _k_n_-;_-* &quot;-&quot;??\ _k_n_-;_-@_-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164" formatCode="_-* #,##0.00\ _k_n_-;\-* #,##0.00\ _k_n_-;_-* &quot;-&quot;??\ _k_n_-;_-@_-"/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164" formatCode="_-* #,##0.00\ _k_n_-;\-* #,##0.00\ _k_n_-;_-* &quot;-&quot;??\ _k_n_-;_-@_-"/>
      <alignment horizontal="righ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ica1" displayName="Tablica1" ref="C8:J103" totalsRowShown="0" headerRowDxfId="18" dataDxfId="16" headerRowBorderDxfId="17" headerRowCellStyle="20% - Isticanje1">
  <autoFilter ref="C8:J103" xr:uid="{00000000-0009-0000-0100-000001000000}"/>
  <tableColumns count="8">
    <tableColumn id="1" xr3:uid="{00000000-0010-0000-0000-000001000000}" name="Predmet nabave" dataDxfId="15" totalsRowDxfId="14"/>
    <tableColumn id="2" xr3:uid="{00000000-0010-0000-0000-000002000000}" name="Stupac1" dataDxfId="13" totalsRowDxfId="12"/>
    <tableColumn id="10" xr3:uid="{00000000-0010-0000-0000-00000A000000}" name="Evidencijski_x000a_broj nabave" dataDxfId="11" totalsRowDxfId="10"/>
    <tableColumn id="6" xr3:uid="{00000000-0010-0000-0000-000006000000}" name="CPV" dataDxfId="9" totalsRowDxfId="8"/>
    <tableColumn id="3" xr3:uid="{00000000-0010-0000-0000-000003000000}" name="Procijenjena vrijednost nabave bez PDV-a" dataDxfId="7" totalsRowDxfId="6" dataCellStyle="Zarez">
      <calculatedColumnFormula>J9-J9*0.2</calculatedColumnFormula>
    </tableColumn>
    <tableColumn id="4" xr3:uid="{00000000-0010-0000-0000-000004000000}" name="Vrsta postupka" dataDxfId="5" totalsRowDxfId="4"/>
    <tableColumn id="7" xr3:uid="{00000000-0010-0000-0000-000007000000}" name="Sklapa se:_x000a_ugovor/okvirni _x000a_sporazum/ narudžbenica" dataDxfId="3" totalsRowDxfId="2"/>
    <tableColumn id="9" xr3:uid="{00000000-0010-0000-0000-000009000000}" name="Financijski plan za 2026. godinu" dataDxfId="1" totalsRowDxfId="0" dataCellStyle="Zarez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14"/>
  <sheetViews>
    <sheetView tabSelected="1" view="pageBreakPreview" topLeftCell="A81" zoomScaleNormal="100" zoomScaleSheetLayoutView="100" workbookViewId="0">
      <selection activeCell="G100" sqref="G100"/>
    </sheetView>
  </sheetViews>
  <sheetFormatPr defaultRowHeight="20.100000000000001" customHeight="1" x14ac:dyDescent="0.25"/>
  <cols>
    <col min="2" max="2" width="8" customWidth="1"/>
    <col min="3" max="3" width="37.42578125" customWidth="1"/>
    <col min="4" max="4" width="10.85546875" hidden="1" customWidth="1"/>
    <col min="5" max="5" width="12.42578125" customWidth="1"/>
    <col min="6" max="6" width="10.85546875" customWidth="1"/>
    <col min="7" max="7" width="18.140625" style="1" customWidth="1"/>
    <col min="8" max="8" width="18.5703125" customWidth="1"/>
    <col min="9" max="9" width="18.42578125" customWidth="1"/>
    <col min="10" max="10" width="17.28515625" style="2" customWidth="1"/>
    <col min="11" max="17" width="11" customWidth="1"/>
  </cols>
  <sheetData>
    <row r="1" spans="2:10" ht="20.100000000000001" customHeight="1" x14ac:dyDescent="0.25">
      <c r="C1" s="7" t="s">
        <v>233</v>
      </c>
    </row>
    <row r="2" spans="2:10" ht="20.100000000000001" customHeight="1" x14ac:dyDescent="0.25">
      <c r="C2" s="7" t="s">
        <v>234</v>
      </c>
    </row>
    <row r="3" spans="2:10" ht="20.100000000000001" customHeight="1" x14ac:dyDescent="0.25">
      <c r="C3" s="7" t="s">
        <v>235</v>
      </c>
    </row>
    <row r="5" spans="2:10" ht="20.100000000000001" customHeight="1" x14ac:dyDescent="0.25">
      <c r="B5" s="8" t="s">
        <v>236</v>
      </c>
      <c r="C5" s="8"/>
      <c r="D5" s="8"/>
      <c r="E5" s="8"/>
      <c r="F5" s="8"/>
      <c r="G5" s="9"/>
      <c r="H5" s="92"/>
      <c r="I5" s="92"/>
      <c r="J5" s="92"/>
    </row>
    <row r="6" spans="2:10" ht="20.100000000000001" customHeight="1" x14ac:dyDescent="0.3">
      <c r="B6" s="101" t="s">
        <v>238</v>
      </c>
      <c r="C6" s="102"/>
      <c r="D6" s="102"/>
      <c r="E6" s="102"/>
      <c r="F6" s="102"/>
      <c r="G6" s="102"/>
      <c r="H6" s="102"/>
      <c r="I6" s="102"/>
      <c r="J6" s="103"/>
    </row>
    <row r="8" spans="2:10" ht="55.5" customHeight="1" x14ac:dyDescent="0.25">
      <c r="B8" s="11" t="s">
        <v>38</v>
      </c>
      <c r="C8" s="11" t="s">
        <v>1</v>
      </c>
      <c r="D8" s="12" t="s">
        <v>39</v>
      </c>
      <c r="E8" s="12" t="s">
        <v>40</v>
      </c>
      <c r="F8" s="12" t="s">
        <v>41</v>
      </c>
      <c r="G8" s="13" t="s">
        <v>0</v>
      </c>
      <c r="H8" s="11" t="s">
        <v>2</v>
      </c>
      <c r="I8" s="12" t="s">
        <v>113</v>
      </c>
      <c r="J8" s="13" t="s">
        <v>231</v>
      </c>
    </row>
    <row r="9" spans="2:10" ht="20.100000000000001" customHeight="1" x14ac:dyDescent="0.25">
      <c r="B9" s="14" t="s">
        <v>190</v>
      </c>
      <c r="C9" s="15" t="s">
        <v>71</v>
      </c>
      <c r="D9" s="16"/>
      <c r="E9" s="17">
        <v>1</v>
      </c>
      <c r="F9" s="17" t="s">
        <v>72</v>
      </c>
      <c r="G9" s="18">
        <f>J9-(J9*0.2)</f>
        <v>1600</v>
      </c>
      <c r="H9" s="19" t="s">
        <v>37</v>
      </c>
      <c r="I9" s="20" t="s">
        <v>65</v>
      </c>
      <c r="J9" s="21">
        <v>2000</v>
      </c>
    </row>
    <row r="10" spans="2:10" ht="20.100000000000001" customHeight="1" x14ac:dyDescent="0.25">
      <c r="B10" s="14" t="s">
        <v>118</v>
      </c>
      <c r="C10" s="22" t="s">
        <v>68</v>
      </c>
      <c r="D10" s="16"/>
      <c r="E10" s="17">
        <v>2</v>
      </c>
      <c r="F10" s="23" t="s">
        <v>77</v>
      </c>
      <c r="G10" s="18">
        <f t="shared" ref="G10:G19" si="0">J10-(J10*0.2)</f>
        <v>2400</v>
      </c>
      <c r="H10" s="19" t="s">
        <v>37</v>
      </c>
      <c r="I10" s="20" t="s">
        <v>65</v>
      </c>
      <c r="J10" s="21">
        <v>3000</v>
      </c>
    </row>
    <row r="11" spans="2:10" ht="20.100000000000001" customHeight="1" x14ac:dyDescent="0.25">
      <c r="B11" s="14" t="s">
        <v>119</v>
      </c>
      <c r="C11" s="22" t="s">
        <v>69</v>
      </c>
      <c r="D11" s="16"/>
      <c r="E11" s="17">
        <v>3</v>
      </c>
      <c r="F11" s="23" t="s">
        <v>70</v>
      </c>
      <c r="G11" s="18">
        <f t="shared" si="0"/>
        <v>2080</v>
      </c>
      <c r="H11" s="19" t="s">
        <v>37</v>
      </c>
      <c r="I11" s="20" t="s">
        <v>65</v>
      </c>
      <c r="J11" s="21">
        <v>2600</v>
      </c>
    </row>
    <row r="12" spans="2:10" ht="20.100000000000001" customHeight="1" x14ac:dyDescent="0.25">
      <c r="B12" s="14" t="s">
        <v>120</v>
      </c>
      <c r="C12" s="19" t="s">
        <v>4</v>
      </c>
      <c r="D12" s="17"/>
      <c r="E12" s="17">
        <v>4</v>
      </c>
      <c r="F12" s="17" t="s">
        <v>59</v>
      </c>
      <c r="G12" s="18">
        <f t="shared" si="0"/>
        <v>2400</v>
      </c>
      <c r="H12" s="19" t="s">
        <v>37</v>
      </c>
      <c r="I12" s="20" t="s">
        <v>66</v>
      </c>
      <c r="J12" s="21">
        <v>3000</v>
      </c>
    </row>
    <row r="13" spans="2:10" ht="27.75" customHeight="1" x14ac:dyDescent="0.25">
      <c r="B13" s="14" t="s">
        <v>121</v>
      </c>
      <c r="C13" s="15" t="s">
        <v>5</v>
      </c>
      <c r="D13" s="17"/>
      <c r="E13" s="17">
        <v>5</v>
      </c>
      <c r="F13" s="17" t="s">
        <v>44</v>
      </c>
      <c r="G13" s="18">
        <f t="shared" si="0"/>
        <v>2400</v>
      </c>
      <c r="H13" s="19" t="s">
        <v>37</v>
      </c>
      <c r="I13" s="20" t="s">
        <v>65</v>
      </c>
      <c r="J13" s="21">
        <v>3000</v>
      </c>
    </row>
    <row r="14" spans="2:10" ht="20.100000000000001" customHeight="1" x14ac:dyDescent="0.25">
      <c r="B14" s="14" t="s">
        <v>122</v>
      </c>
      <c r="C14" s="15" t="s">
        <v>6</v>
      </c>
      <c r="D14" s="17"/>
      <c r="E14" s="17">
        <v>6</v>
      </c>
      <c r="F14" s="17" t="s">
        <v>185</v>
      </c>
      <c r="G14" s="18">
        <f t="shared" si="0"/>
        <v>2400</v>
      </c>
      <c r="H14" s="19" t="s">
        <v>37</v>
      </c>
      <c r="I14" s="20" t="s">
        <v>65</v>
      </c>
      <c r="J14" s="21">
        <v>3000</v>
      </c>
    </row>
    <row r="15" spans="2:10" ht="30" customHeight="1" x14ac:dyDescent="0.25">
      <c r="B15" s="24"/>
      <c r="C15" s="25" t="s">
        <v>3</v>
      </c>
      <c r="D15" s="26"/>
      <c r="E15" s="27"/>
      <c r="F15" s="26"/>
      <c r="G15" s="28">
        <v>13280</v>
      </c>
      <c r="H15" s="29"/>
      <c r="I15" s="29"/>
      <c r="J15" s="28">
        <f>SUBTOTAL(109,J9:J14)</f>
        <v>16600</v>
      </c>
    </row>
    <row r="16" spans="2:10" ht="20.100000000000001" customHeight="1" x14ac:dyDescent="0.25">
      <c r="B16" s="14" t="s">
        <v>123</v>
      </c>
      <c r="C16" s="19" t="s">
        <v>8</v>
      </c>
      <c r="D16" s="17"/>
      <c r="E16" s="17">
        <v>7</v>
      </c>
      <c r="F16" s="17" t="s">
        <v>191</v>
      </c>
      <c r="G16" s="18">
        <f t="shared" si="0"/>
        <v>1920</v>
      </c>
      <c r="H16" s="19" t="s">
        <v>37</v>
      </c>
      <c r="I16" s="20" t="s">
        <v>65</v>
      </c>
      <c r="J16" s="21">
        <v>2400</v>
      </c>
    </row>
    <row r="17" spans="2:10" ht="20.100000000000001" customHeight="1" x14ac:dyDescent="0.25">
      <c r="B17" s="14" t="s">
        <v>124</v>
      </c>
      <c r="C17" s="19" t="s">
        <v>78</v>
      </c>
      <c r="D17" s="16"/>
      <c r="E17" s="17">
        <v>8</v>
      </c>
      <c r="F17" s="17" t="s">
        <v>79</v>
      </c>
      <c r="G17" s="18">
        <f t="shared" si="0"/>
        <v>800</v>
      </c>
      <c r="H17" s="19" t="s">
        <v>37</v>
      </c>
      <c r="I17" s="20" t="s">
        <v>65</v>
      </c>
      <c r="J17" s="21">
        <v>1000</v>
      </c>
    </row>
    <row r="18" spans="2:10" ht="20.100000000000001" customHeight="1" x14ac:dyDescent="0.25">
      <c r="B18" s="14" t="s">
        <v>125</v>
      </c>
      <c r="C18" s="30" t="s">
        <v>94</v>
      </c>
      <c r="D18" s="16"/>
      <c r="E18" s="17">
        <v>9</v>
      </c>
      <c r="F18" s="17" t="s">
        <v>80</v>
      </c>
      <c r="G18" s="18">
        <f t="shared" si="0"/>
        <v>800</v>
      </c>
      <c r="H18" s="19" t="s">
        <v>37</v>
      </c>
      <c r="I18" s="20" t="s">
        <v>65</v>
      </c>
      <c r="J18" s="21">
        <v>1000</v>
      </c>
    </row>
    <row r="19" spans="2:10" ht="20.100000000000001" customHeight="1" x14ac:dyDescent="0.25">
      <c r="B19" s="14">
        <v>10</v>
      </c>
      <c r="C19" s="19" t="s">
        <v>114</v>
      </c>
      <c r="D19" s="16"/>
      <c r="E19" s="17">
        <v>11</v>
      </c>
      <c r="F19" s="17" t="s">
        <v>158</v>
      </c>
      <c r="G19" s="18">
        <f t="shared" si="0"/>
        <v>2400</v>
      </c>
      <c r="H19" s="19" t="s">
        <v>37</v>
      </c>
      <c r="I19" s="20" t="s">
        <v>65</v>
      </c>
      <c r="J19" s="21">
        <v>3000</v>
      </c>
    </row>
    <row r="20" spans="2:10" ht="20.100000000000001" customHeight="1" x14ac:dyDescent="0.25">
      <c r="B20" s="31"/>
      <c r="C20" s="32" t="s">
        <v>7</v>
      </c>
      <c r="D20" s="33"/>
      <c r="E20" s="33"/>
      <c r="F20" s="33"/>
      <c r="G20" s="34">
        <f>SUBTOTAL(109,G16:G19)</f>
        <v>5920</v>
      </c>
      <c r="H20" s="34"/>
      <c r="I20" s="34"/>
      <c r="J20" s="28">
        <f>SUBTOTAL(109,J16:J19)</f>
        <v>7400</v>
      </c>
    </row>
    <row r="21" spans="2:10" s="5" customFormat="1" ht="20.100000000000001" customHeight="1" x14ac:dyDescent="0.25">
      <c r="B21" s="38">
        <v>11</v>
      </c>
      <c r="C21" s="39" t="s">
        <v>102</v>
      </c>
      <c r="D21" s="40"/>
      <c r="E21" s="41">
        <v>12</v>
      </c>
      <c r="F21" s="42" t="s">
        <v>81</v>
      </c>
      <c r="G21" s="18">
        <v>1600</v>
      </c>
      <c r="H21" s="19" t="s">
        <v>37</v>
      </c>
      <c r="I21" s="20" t="s">
        <v>65</v>
      </c>
      <c r="J21" s="43">
        <v>2200</v>
      </c>
    </row>
    <row r="22" spans="2:10" s="5" customFormat="1" ht="20.100000000000001" customHeight="1" x14ac:dyDescent="0.25">
      <c r="B22" s="38">
        <v>12</v>
      </c>
      <c r="C22" s="39" t="s">
        <v>82</v>
      </c>
      <c r="D22" s="40"/>
      <c r="E22" s="41">
        <v>13</v>
      </c>
      <c r="F22" s="42" t="s">
        <v>159</v>
      </c>
      <c r="G22" s="18">
        <v>1680</v>
      </c>
      <c r="H22" s="19" t="s">
        <v>37</v>
      </c>
      <c r="I22" s="20" t="s">
        <v>65</v>
      </c>
      <c r="J22" s="43">
        <v>2100</v>
      </c>
    </row>
    <row r="23" spans="2:10" ht="28.5" customHeight="1" x14ac:dyDescent="0.25">
      <c r="B23" s="44"/>
      <c r="C23" s="45" t="s">
        <v>9</v>
      </c>
      <c r="D23" s="33"/>
      <c r="E23" s="46"/>
      <c r="F23" s="33"/>
      <c r="G23" s="34">
        <v>3440</v>
      </c>
      <c r="H23" s="32"/>
      <c r="I23" s="37"/>
      <c r="J23" s="34">
        <f>SUM(J21:J22)</f>
        <v>4300</v>
      </c>
    </row>
    <row r="24" spans="2:10" s="4" customFormat="1" ht="19.5" customHeight="1" x14ac:dyDescent="0.25">
      <c r="B24" s="47">
        <v>13</v>
      </c>
      <c r="C24" s="39" t="s">
        <v>83</v>
      </c>
      <c r="D24" s="17"/>
      <c r="E24" s="17">
        <v>14</v>
      </c>
      <c r="F24" s="17" t="s">
        <v>103</v>
      </c>
      <c r="G24" s="18">
        <f t="shared" ref="G24:G44" si="1">J24-(J24*0.2)</f>
        <v>640</v>
      </c>
      <c r="H24" s="19" t="s">
        <v>37</v>
      </c>
      <c r="I24" s="20" t="s">
        <v>65</v>
      </c>
      <c r="J24" s="36">
        <v>800</v>
      </c>
    </row>
    <row r="25" spans="2:10" s="4" customFormat="1" ht="19.5" customHeight="1" x14ac:dyDescent="0.25">
      <c r="B25" s="47">
        <v>14</v>
      </c>
      <c r="C25" s="39" t="s">
        <v>67</v>
      </c>
      <c r="D25" s="16"/>
      <c r="E25" s="17">
        <v>15</v>
      </c>
      <c r="F25" s="48" t="s">
        <v>104</v>
      </c>
      <c r="G25" s="18">
        <f t="shared" si="1"/>
        <v>640</v>
      </c>
      <c r="H25" s="19" t="s">
        <v>37</v>
      </c>
      <c r="I25" s="20" t="s">
        <v>65</v>
      </c>
      <c r="J25" s="36">
        <v>800</v>
      </c>
    </row>
    <row r="26" spans="2:10" s="4" customFormat="1" ht="20.100000000000001" customHeight="1" x14ac:dyDescent="0.25">
      <c r="B26" s="31"/>
      <c r="C26" s="32" t="s">
        <v>10</v>
      </c>
      <c r="D26" s="33"/>
      <c r="E26" s="33"/>
      <c r="F26" s="33"/>
      <c r="G26" s="34">
        <f>SUM(G24:G25)</f>
        <v>1280</v>
      </c>
      <c r="H26" s="32"/>
      <c r="I26" s="37"/>
      <c r="J26" s="34">
        <f>SUM(J24:J25)</f>
        <v>1600</v>
      </c>
    </row>
    <row r="27" spans="2:10" ht="20.100000000000001" customHeight="1" x14ac:dyDescent="0.25">
      <c r="B27" s="47">
        <v>15</v>
      </c>
      <c r="C27" s="39" t="s">
        <v>35</v>
      </c>
      <c r="D27" s="17"/>
      <c r="E27" s="17">
        <v>16</v>
      </c>
      <c r="F27" s="17" t="s">
        <v>160</v>
      </c>
      <c r="G27" s="18">
        <f t="shared" si="1"/>
        <v>2080</v>
      </c>
      <c r="H27" s="19" t="s">
        <v>37</v>
      </c>
      <c r="I27" s="20" t="s">
        <v>66</v>
      </c>
      <c r="J27" s="49">
        <v>2600</v>
      </c>
    </row>
    <row r="28" spans="2:10" ht="29.25" customHeight="1" x14ac:dyDescent="0.25">
      <c r="B28" s="44"/>
      <c r="C28" s="45" t="s">
        <v>34</v>
      </c>
      <c r="D28" s="33"/>
      <c r="E28" s="33"/>
      <c r="F28" s="33"/>
      <c r="G28" s="34">
        <f>SUM(G27)</f>
        <v>2080</v>
      </c>
      <c r="H28" s="32"/>
      <c r="I28" s="37"/>
      <c r="J28" s="34">
        <f>SUM(J27)</f>
        <v>2600</v>
      </c>
    </row>
    <row r="29" spans="2:10" ht="20.100000000000001" customHeight="1" x14ac:dyDescent="0.25">
      <c r="B29" s="50">
        <v>16</v>
      </c>
      <c r="C29" s="15" t="s">
        <v>12</v>
      </c>
      <c r="D29" s="17"/>
      <c r="E29" s="17">
        <v>17</v>
      </c>
      <c r="F29" s="17" t="s">
        <v>186</v>
      </c>
      <c r="G29" s="18">
        <v>1600</v>
      </c>
      <c r="H29" s="19" t="s">
        <v>37</v>
      </c>
      <c r="I29" s="20" t="s">
        <v>64</v>
      </c>
      <c r="J29" s="21">
        <v>1800</v>
      </c>
    </row>
    <row r="30" spans="2:10" ht="20.100000000000001" customHeight="1" x14ac:dyDescent="0.25">
      <c r="B30" s="50">
        <v>17</v>
      </c>
      <c r="C30" s="19" t="s">
        <v>13</v>
      </c>
      <c r="D30" s="17"/>
      <c r="E30" s="17">
        <v>18</v>
      </c>
      <c r="F30" s="17" t="s">
        <v>46</v>
      </c>
      <c r="G30" s="18">
        <f t="shared" si="1"/>
        <v>800</v>
      </c>
      <c r="H30" s="19" t="s">
        <v>37</v>
      </c>
      <c r="I30" s="20" t="s">
        <v>64</v>
      </c>
      <c r="J30" s="21">
        <v>1000</v>
      </c>
    </row>
    <row r="31" spans="2:10" ht="20.100000000000001" customHeight="1" x14ac:dyDescent="0.25">
      <c r="B31" s="50">
        <v>18</v>
      </c>
      <c r="C31" s="19" t="s">
        <v>14</v>
      </c>
      <c r="D31" s="17"/>
      <c r="E31" s="17">
        <v>19</v>
      </c>
      <c r="F31" s="17" t="s">
        <v>45</v>
      </c>
      <c r="G31" s="18">
        <v>1000</v>
      </c>
      <c r="H31" s="19" t="s">
        <v>37</v>
      </c>
      <c r="I31" s="20" t="s">
        <v>64</v>
      </c>
      <c r="J31" s="21">
        <v>1200</v>
      </c>
    </row>
    <row r="32" spans="2:10" ht="27" customHeight="1" x14ac:dyDescent="0.25">
      <c r="B32" s="44"/>
      <c r="C32" s="45" t="s">
        <v>11</v>
      </c>
      <c r="D32" s="33"/>
      <c r="E32" s="33"/>
      <c r="F32" s="33"/>
      <c r="G32" s="51">
        <f>SUBTOTAL(109,G29:G31)</f>
        <v>3400</v>
      </c>
      <c r="H32" s="32"/>
      <c r="I32" s="37"/>
      <c r="J32" s="34">
        <f>SUBTOTAL(109,J29:J31)</f>
        <v>4000</v>
      </c>
    </row>
    <row r="33" spans="2:10" ht="30.75" customHeight="1" x14ac:dyDescent="0.25">
      <c r="B33" s="50" t="s">
        <v>126</v>
      </c>
      <c r="C33" s="15" t="s">
        <v>84</v>
      </c>
      <c r="D33" s="16"/>
      <c r="E33" s="52">
        <v>20</v>
      </c>
      <c r="F33" s="52" t="s">
        <v>73</v>
      </c>
      <c r="G33" s="18">
        <f t="shared" si="1"/>
        <v>7040</v>
      </c>
      <c r="H33" s="15" t="s">
        <v>75</v>
      </c>
      <c r="I33" s="20" t="s">
        <v>65</v>
      </c>
      <c r="J33" s="21">
        <v>8800</v>
      </c>
    </row>
    <row r="34" spans="2:10" ht="27.75" customHeight="1" x14ac:dyDescent="0.25">
      <c r="B34" s="50" t="s">
        <v>127</v>
      </c>
      <c r="C34" s="15" t="s">
        <v>85</v>
      </c>
      <c r="D34" s="16"/>
      <c r="E34" s="52">
        <v>21</v>
      </c>
      <c r="F34" s="52" t="s">
        <v>60</v>
      </c>
      <c r="G34" s="18">
        <f t="shared" si="1"/>
        <v>800</v>
      </c>
      <c r="H34" s="15" t="s">
        <v>75</v>
      </c>
      <c r="I34" s="20" t="s">
        <v>65</v>
      </c>
      <c r="J34" s="21">
        <v>1000</v>
      </c>
    </row>
    <row r="35" spans="2:10" ht="23.25" customHeight="1" x14ac:dyDescent="0.25">
      <c r="B35" s="50" t="s">
        <v>128</v>
      </c>
      <c r="C35" s="53" t="s">
        <v>109</v>
      </c>
      <c r="D35" s="16"/>
      <c r="E35" s="52">
        <v>22</v>
      </c>
      <c r="F35" s="52" t="s">
        <v>192</v>
      </c>
      <c r="G35" s="18">
        <f t="shared" si="1"/>
        <v>1600</v>
      </c>
      <c r="H35" s="15" t="s">
        <v>75</v>
      </c>
      <c r="I35" s="20" t="s">
        <v>65</v>
      </c>
      <c r="J35" s="21">
        <v>2000</v>
      </c>
    </row>
    <row r="36" spans="2:10" ht="27.75" customHeight="1" x14ac:dyDescent="0.25">
      <c r="B36" s="50" t="s">
        <v>129</v>
      </c>
      <c r="C36" s="53" t="s">
        <v>86</v>
      </c>
      <c r="D36" s="17"/>
      <c r="E36" s="52">
        <v>23</v>
      </c>
      <c r="F36" s="52" t="s">
        <v>74</v>
      </c>
      <c r="G36" s="18">
        <f t="shared" si="1"/>
        <v>800</v>
      </c>
      <c r="H36" s="15" t="s">
        <v>75</v>
      </c>
      <c r="I36" s="20" t="s">
        <v>65</v>
      </c>
      <c r="J36" s="21">
        <v>1000</v>
      </c>
    </row>
    <row r="37" spans="2:10" ht="20.100000000000001" customHeight="1" x14ac:dyDescent="0.25">
      <c r="B37" s="50" t="s">
        <v>130</v>
      </c>
      <c r="C37" s="53" t="s">
        <v>87</v>
      </c>
      <c r="D37" s="16"/>
      <c r="E37" s="52">
        <v>24</v>
      </c>
      <c r="F37" s="52" t="s">
        <v>88</v>
      </c>
      <c r="G37" s="18">
        <f t="shared" si="1"/>
        <v>800</v>
      </c>
      <c r="H37" s="15" t="s">
        <v>75</v>
      </c>
      <c r="I37" s="20" t="s">
        <v>65</v>
      </c>
      <c r="J37" s="21">
        <v>1000</v>
      </c>
    </row>
    <row r="38" spans="2:10" ht="20.100000000000001" customHeight="1" x14ac:dyDescent="0.25">
      <c r="B38" s="50" t="s">
        <v>131</v>
      </c>
      <c r="C38" s="53" t="s">
        <v>101</v>
      </c>
      <c r="D38" s="16"/>
      <c r="E38" s="52">
        <v>25</v>
      </c>
      <c r="F38" s="52" t="s">
        <v>162</v>
      </c>
      <c r="G38" s="18">
        <f t="shared" si="1"/>
        <v>2480</v>
      </c>
      <c r="H38" s="15" t="s">
        <v>75</v>
      </c>
      <c r="I38" s="20" t="s">
        <v>65</v>
      </c>
      <c r="J38" s="21">
        <v>3100</v>
      </c>
    </row>
    <row r="39" spans="2:10" ht="20.100000000000001" customHeight="1" x14ac:dyDescent="0.25">
      <c r="B39" s="50" t="s">
        <v>132</v>
      </c>
      <c r="C39" s="19" t="s">
        <v>18</v>
      </c>
      <c r="D39" s="17"/>
      <c r="E39" s="17">
        <v>26</v>
      </c>
      <c r="F39" s="17" t="s">
        <v>76</v>
      </c>
      <c r="G39" s="18">
        <f t="shared" si="1"/>
        <v>800</v>
      </c>
      <c r="H39" s="15" t="s">
        <v>75</v>
      </c>
      <c r="I39" s="20" t="s">
        <v>65</v>
      </c>
      <c r="J39" s="21">
        <v>1000</v>
      </c>
    </row>
    <row r="40" spans="2:10" ht="20.100000000000001" customHeight="1" x14ac:dyDescent="0.25">
      <c r="B40" s="50" t="s">
        <v>175</v>
      </c>
      <c r="C40" s="19" t="s">
        <v>194</v>
      </c>
      <c r="D40" s="16"/>
      <c r="E40" s="17">
        <v>27</v>
      </c>
      <c r="F40" s="17" t="s">
        <v>108</v>
      </c>
      <c r="G40" s="18">
        <f t="shared" si="1"/>
        <v>2000</v>
      </c>
      <c r="H40" s="15" t="s">
        <v>75</v>
      </c>
      <c r="I40" s="20" t="s">
        <v>65</v>
      </c>
      <c r="J40" s="21">
        <v>2500</v>
      </c>
    </row>
    <row r="41" spans="2:10" ht="20.100000000000001" customHeight="1" x14ac:dyDescent="0.25">
      <c r="B41" s="50" t="s">
        <v>133</v>
      </c>
      <c r="C41" s="19" t="s">
        <v>189</v>
      </c>
      <c r="D41" s="16"/>
      <c r="E41" s="17">
        <v>28</v>
      </c>
      <c r="F41" s="17" t="s">
        <v>188</v>
      </c>
      <c r="G41" s="18">
        <f t="shared" si="1"/>
        <v>2400</v>
      </c>
      <c r="H41" s="15" t="s">
        <v>75</v>
      </c>
      <c r="I41" s="20" t="s">
        <v>65</v>
      </c>
      <c r="J41" s="21">
        <v>3000</v>
      </c>
    </row>
    <row r="42" spans="2:10" ht="20.100000000000001" customHeight="1" x14ac:dyDescent="0.25">
      <c r="B42" s="50" t="s">
        <v>134</v>
      </c>
      <c r="C42" s="19" t="s">
        <v>169</v>
      </c>
      <c r="D42" s="16"/>
      <c r="E42" s="17">
        <v>29</v>
      </c>
      <c r="F42" s="17" t="s">
        <v>170</v>
      </c>
      <c r="G42" s="18">
        <f t="shared" si="1"/>
        <v>2400</v>
      </c>
      <c r="H42" s="15" t="s">
        <v>75</v>
      </c>
      <c r="I42" s="20" t="s">
        <v>65</v>
      </c>
      <c r="J42" s="21">
        <v>3000</v>
      </c>
    </row>
    <row r="43" spans="2:10" ht="29.25" customHeight="1" x14ac:dyDescent="0.25">
      <c r="B43" s="44"/>
      <c r="C43" s="45" t="s">
        <v>212</v>
      </c>
      <c r="D43" s="33"/>
      <c r="E43" s="33"/>
      <c r="F43" s="33"/>
      <c r="G43" s="34">
        <f>SUM(G33:G42)</f>
        <v>21120</v>
      </c>
      <c r="H43" s="34"/>
      <c r="I43" s="34"/>
      <c r="J43" s="34">
        <f>SUM(J33:J42)</f>
        <v>26400</v>
      </c>
    </row>
    <row r="44" spans="2:10" ht="19.5" customHeight="1" x14ac:dyDescent="0.25">
      <c r="B44" s="79" t="s">
        <v>135</v>
      </c>
      <c r="C44" s="80" t="s">
        <v>215</v>
      </c>
      <c r="D44" s="61"/>
      <c r="E44" s="82">
        <v>30</v>
      </c>
      <c r="F44" s="82" t="s">
        <v>214</v>
      </c>
      <c r="G44" s="18">
        <f t="shared" si="1"/>
        <v>480</v>
      </c>
      <c r="H44" s="15" t="s">
        <v>75</v>
      </c>
      <c r="I44" s="20" t="s">
        <v>66</v>
      </c>
      <c r="J44" s="71">
        <v>600</v>
      </c>
    </row>
    <row r="45" spans="2:10" ht="30" customHeight="1" x14ac:dyDescent="0.25">
      <c r="B45" s="44"/>
      <c r="C45" s="45" t="s">
        <v>211</v>
      </c>
      <c r="D45" s="61"/>
      <c r="E45" s="33"/>
      <c r="F45" s="33"/>
      <c r="G45" s="62">
        <v>480</v>
      </c>
      <c r="H45" s="34"/>
      <c r="I45" s="34"/>
      <c r="J45" s="62">
        <v>600</v>
      </c>
    </row>
    <row r="46" spans="2:10" ht="20.100000000000001" customHeight="1" x14ac:dyDescent="0.25">
      <c r="B46" s="14" t="s">
        <v>232</v>
      </c>
      <c r="C46" s="19" t="s">
        <v>16</v>
      </c>
      <c r="D46" s="17"/>
      <c r="E46" s="17">
        <v>31</v>
      </c>
      <c r="F46" s="17" t="s">
        <v>57</v>
      </c>
      <c r="G46" s="18">
        <v>4955.75</v>
      </c>
      <c r="H46" s="19" t="s">
        <v>37</v>
      </c>
      <c r="I46" s="20" t="s">
        <v>64</v>
      </c>
      <c r="J46" s="21">
        <v>7000</v>
      </c>
    </row>
    <row r="47" spans="2:10" ht="20.100000000000001" customHeight="1" x14ac:dyDescent="0.25">
      <c r="B47" s="14" t="s">
        <v>219</v>
      </c>
      <c r="C47" s="19" t="s">
        <v>17</v>
      </c>
      <c r="D47" s="17"/>
      <c r="E47" s="17">
        <v>32</v>
      </c>
      <c r="F47" s="17" t="s">
        <v>58</v>
      </c>
      <c r="G47" s="18">
        <v>800</v>
      </c>
      <c r="H47" s="19" t="s">
        <v>37</v>
      </c>
      <c r="I47" s="20" t="s">
        <v>65</v>
      </c>
      <c r="J47" s="21">
        <v>1000</v>
      </c>
    </row>
    <row r="48" spans="2:10" s="6" customFormat="1" ht="20.100000000000001" customHeight="1" x14ac:dyDescent="0.25">
      <c r="B48" s="54"/>
      <c r="C48" s="55" t="s">
        <v>15</v>
      </c>
      <c r="D48" s="56"/>
      <c r="E48" s="56"/>
      <c r="F48" s="56"/>
      <c r="G48" s="57">
        <f>SUM(G46:G47)</f>
        <v>5755.75</v>
      </c>
      <c r="H48" s="57">
        <f>SUM(H46:H47)</f>
        <v>0</v>
      </c>
      <c r="I48" s="57">
        <f>SUM(I46:I47)</f>
        <v>0</v>
      </c>
      <c r="J48" s="57">
        <f>SUM(J46:J47)</f>
        <v>8000</v>
      </c>
    </row>
    <row r="49" spans="2:10" s="6" customFormat="1" ht="20.100000000000001" customHeight="1" x14ac:dyDescent="0.25">
      <c r="B49" s="58" t="s">
        <v>176</v>
      </c>
      <c r="C49" s="39" t="s">
        <v>115</v>
      </c>
      <c r="D49" s="40"/>
      <c r="E49" s="59">
        <v>34</v>
      </c>
      <c r="F49" s="60" t="s">
        <v>117</v>
      </c>
      <c r="G49" s="18">
        <f t="shared" ref="G49:G77" si="2">J49-(J49*0.2)</f>
        <v>1120</v>
      </c>
      <c r="H49" s="19" t="s">
        <v>37</v>
      </c>
      <c r="I49" s="20" t="s">
        <v>65</v>
      </c>
      <c r="J49" s="36">
        <v>1400</v>
      </c>
    </row>
    <row r="50" spans="2:10" s="6" customFormat="1" ht="20.100000000000001" customHeight="1" x14ac:dyDescent="0.25">
      <c r="B50" s="54"/>
      <c r="C50" s="45" t="s">
        <v>112</v>
      </c>
      <c r="D50" s="61"/>
      <c r="E50" s="56"/>
      <c r="F50" s="56"/>
      <c r="G50" s="62">
        <f>SUBTOTAL(109,G49:G49)</f>
        <v>1120</v>
      </c>
      <c r="H50" s="32"/>
      <c r="I50" s="37"/>
      <c r="J50" s="62">
        <f>SUBTOTAL(109,J49:J49)</f>
        <v>1400</v>
      </c>
    </row>
    <row r="51" spans="2:10" ht="31.5" customHeight="1" x14ac:dyDescent="0.25">
      <c r="B51" s="63" t="s">
        <v>177</v>
      </c>
      <c r="C51" s="64" t="s">
        <v>20</v>
      </c>
      <c r="D51" s="17"/>
      <c r="E51" s="17">
        <v>35</v>
      </c>
      <c r="F51" s="17" t="s">
        <v>56</v>
      </c>
      <c r="G51" s="18">
        <v>11000</v>
      </c>
      <c r="H51" s="19" t="s">
        <v>37</v>
      </c>
      <c r="I51" s="35" t="s">
        <v>64</v>
      </c>
      <c r="J51" s="21">
        <v>11000</v>
      </c>
    </row>
    <row r="52" spans="2:10" ht="20.100000000000001" customHeight="1" x14ac:dyDescent="0.25">
      <c r="B52" s="44"/>
      <c r="C52" s="45" t="s">
        <v>19</v>
      </c>
      <c r="D52" s="33"/>
      <c r="E52" s="33"/>
      <c r="F52" s="33"/>
      <c r="G52" s="34">
        <f>SUM(G51:G51)</f>
        <v>11000</v>
      </c>
      <c r="H52" s="34">
        <f>SUM(H51)</f>
        <v>0</v>
      </c>
      <c r="I52" s="34">
        <f>SUM(I51)</f>
        <v>0</v>
      </c>
      <c r="J52" s="34">
        <f>SUM(J51:J51)</f>
        <v>11000</v>
      </c>
    </row>
    <row r="53" spans="2:10" ht="20.100000000000001" customHeight="1" x14ac:dyDescent="0.25">
      <c r="B53" s="50" t="s">
        <v>178</v>
      </c>
      <c r="C53" s="15" t="s">
        <v>90</v>
      </c>
      <c r="D53" s="16"/>
      <c r="E53" s="17">
        <v>36</v>
      </c>
      <c r="F53" s="17" t="s">
        <v>89</v>
      </c>
      <c r="G53" s="18">
        <f t="shared" si="2"/>
        <v>960</v>
      </c>
      <c r="H53" s="19" t="s">
        <v>37</v>
      </c>
      <c r="I53" s="20" t="s">
        <v>65</v>
      </c>
      <c r="J53" s="21">
        <v>1200</v>
      </c>
    </row>
    <row r="54" spans="2:10" ht="31.5" customHeight="1" x14ac:dyDescent="0.25">
      <c r="B54" s="50" t="s">
        <v>179</v>
      </c>
      <c r="C54" s="15" t="s">
        <v>91</v>
      </c>
      <c r="D54" s="16"/>
      <c r="E54" s="17">
        <v>37</v>
      </c>
      <c r="F54" s="17" t="s">
        <v>61</v>
      </c>
      <c r="G54" s="18">
        <f t="shared" si="2"/>
        <v>1760</v>
      </c>
      <c r="H54" s="19" t="s">
        <v>37</v>
      </c>
      <c r="I54" s="20" t="s">
        <v>65</v>
      </c>
      <c r="J54" s="21">
        <v>2200</v>
      </c>
    </row>
    <row r="55" spans="2:10" ht="29.25" customHeight="1" x14ac:dyDescent="0.25">
      <c r="B55" s="44"/>
      <c r="C55" s="45" t="s">
        <v>21</v>
      </c>
      <c r="D55" s="33"/>
      <c r="E55" s="33"/>
      <c r="F55" s="33"/>
      <c r="G55" s="34">
        <f t="shared" ref="G55:I55" si="3">SUM(G53:G54)</f>
        <v>2720</v>
      </c>
      <c r="H55" s="34">
        <f t="shared" si="3"/>
        <v>0</v>
      </c>
      <c r="I55" s="34">
        <f t="shared" si="3"/>
        <v>0</v>
      </c>
      <c r="J55" s="34">
        <f>SUM(J53:J54)</f>
        <v>3400</v>
      </c>
    </row>
    <row r="56" spans="2:10" ht="20.100000000000001" customHeight="1" x14ac:dyDescent="0.25">
      <c r="B56" s="38" t="s">
        <v>136</v>
      </c>
      <c r="C56" s="60" t="s">
        <v>24</v>
      </c>
      <c r="D56" s="8"/>
      <c r="E56" s="65">
        <v>38</v>
      </c>
      <c r="F56" s="60" t="s">
        <v>187</v>
      </c>
      <c r="G56" s="18">
        <f t="shared" si="2"/>
        <v>240</v>
      </c>
      <c r="H56" s="19" t="s">
        <v>37</v>
      </c>
      <c r="I56" s="20" t="s">
        <v>65</v>
      </c>
      <c r="J56" s="36">
        <v>300</v>
      </c>
    </row>
    <row r="57" spans="2:10" ht="20.100000000000001" customHeight="1" x14ac:dyDescent="0.25">
      <c r="B57" s="47" t="s">
        <v>180</v>
      </c>
      <c r="C57" s="39" t="s">
        <v>23</v>
      </c>
      <c r="D57" s="8"/>
      <c r="E57" s="41">
        <v>39</v>
      </c>
      <c r="F57" s="39" t="s">
        <v>187</v>
      </c>
      <c r="G57" s="18">
        <f t="shared" si="2"/>
        <v>1360</v>
      </c>
      <c r="H57" s="19" t="s">
        <v>37</v>
      </c>
      <c r="I57" s="20" t="s">
        <v>64</v>
      </c>
      <c r="J57" s="36">
        <v>1700</v>
      </c>
    </row>
    <row r="58" spans="2:10" ht="20.100000000000001" customHeight="1" x14ac:dyDescent="0.25">
      <c r="B58" s="44"/>
      <c r="C58" s="45" t="s">
        <v>22</v>
      </c>
      <c r="D58" s="33"/>
      <c r="E58" s="33"/>
      <c r="F58" s="33"/>
      <c r="G58" s="34">
        <f t="shared" ref="G58:I58" si="4">SUM(G56:G57)</f>
        <v>1600</v>
      </c>
      <c r="H58" s="34">
        <f t="shared" si="4"/>
        <v>0</v>
      </c>
      <c r="I58" s="34">
        <f t="shared" si="4"/>
        <v>0</v>
      </c>
      <c r="J58" s="34">
        <f>SUM(J56:J57)</f>
        <v>2000</v>
      </c>
    </row>
    <row r="59" spans="2:10" ht="20.100000000000001" customHeight="1" x14ac:dyDescent="0.25">
      <c r="B59" s="50" t="s">
        <v>137</v>
      </c>
      <c r="C59" s="15" t="s">
        <v>26</v>
      </c>
      <c r="D59" s="17"/>
      <c r="E59" s="17">
        <v>40</v>
      </c>
      <c r="F59" s="17" t="s">
        <v>61</v>
      </c>
      <c r="G59" s="18">
        <f t="shared" si="2"/>
        <v>400</v>
      </c>
      <c r="H59" s="19" t="s">
        <v>37</v>
      </c>
      <c r="I59" s="20" t="s">
        <v>65</v>
      </c>
      <c r="J59" s="21">
        <v>500</v>
      </c>
    </row>
    <row r="60" spans="2:10" ht="28.5" customHeight="1" x14ac:dyDescent="0.25">
      <c r="B60" s="50" t="s">
        <v>138</v>
      </c>
      <c r="C60" s="15" t="s">
        <v>27</v>
      </c>
      <c r="D60" s="17"/>
      <c r="E60" s="17">
        <v>41</v>
      </c>
      <c r="F60" s="17" t="s">
        <v>62</v>
      </c>
      <c r="G60" s="18">
        <f t="shared" si="2"/>
        <v>400</v>
      </c>
      <c r="H60" s="19" t="s">
        <v>37</v>
      </c>
      <c r="I60" s="20" t="s">
        <v>65</v>
      </c>
      <c r="J60" s="21">
        <v>500</v>
      </c>
    </row>
    <row r="61" spans="2:10" ht="20.100000000000001" customHeight="1" x14ac:dyDescent="0.25">
      <c r="B61" s="50" t="s">
        <v>181</v>
      </c>
      <c r="C61" s="66" t="s">
        <v>28</v>
      </c>
      <c r="D61" s="17"/>
      <c r="E61" s="17">
        <v>42</v>
      </c>
      <c r="F61" s="17" t="s">
        <v>62</v>
      </c>
      <c r="G61" s="18">
        <f t="shared" si="2"/>
        <v>400</v>
      </c>
      <c r="H61" s="19" t="s">
        <v>37</v>
      </c>
      <c r="I61" s="20" t="s">
        <v>65</v>
      </c>
      <c r="J61" s="21">
        <v>500</v>
      </c>
    </row>
    <row r="62" spans="2:10" ht="20.100000000000001" customHeight="1" x14ac:dyDescent="0.25">
      <c r="B62" s="50" t="s">
        <v>139</v>
      </c>
      <c r="C62" s="15" t="s">
        <v>63</v>
      </c>
      <c r="D62" s="17"/>
      <c r="E62" s="17">
        <v>43</v>
      </c>
      <c r="F62" s="17" t="s">
        <v>163</v>
      </c>
      <c r="G62" s="18">
        <f t="shared" si="2"/>
        <v>1120</v>
      </c>
      <c r="H62" s="19" t="s">
        <v>37</v>
      </c>
      <c r="I62" s="20" t="s">
        <v>65</v>
      </c>
      <c r="J62" s="21">
        <v>1400</v>
      </c>
    </row>
    <row r="63" spans="2:10" s="5" customFormat="1" ht="20.100000000000001" customHeight="1" x14ac:dyDescent="0.25">
      <c r="B63" s="44"/>
      <c r="C63" s="45" t="s">
        <v>25</v>
      </c>
      <c r="D63" s="33"/>
      <c r="E63" s="33"/>
      <c r="F63" s="33"/>
      <c r="G63" s="34">
        <f t="shared" ref="G63:I63" si="5">SUM(G59:G62)</f>
        <v>2320</v>
      </c>
      <c r="H63" s="34">
        <f t="shared" si="5"/>
        <v>0</v>
      </c>
      <c r="I63" s="34">
        <f t="shared" si="5"/>
        <v>0</v>
      </c>
      <c r="J63" s="34">
        <f>SUM(J59:J62)</f>
        <v>2900</v>
      </c>
    </row>
    <row r="64" spans="2:10" ht="20.100000000000001" customHeight="1" x14ac:dyDescent="0.25">
      <c r="B64" s="47" t="s">
        <v>140</v>
      </c>
      <c r="C64" s="39" t="s">
        <v>49</v>
      </c>
      <c r="D64" s="8"/>
      <c r="E64" s="67">
        <v>44</v>
      </c>
      <c r="F64" s="67" t="s">
        <v>54</v>
      </c>
      <c r="G64" s="18">
        <f t="shared" si="2"/>
        <v>2400</v>
      </c>
      <c r="H64" s="39" t="s">
        <v>37</v>
      </c>
      <c r="I64" s="20" t="s">
        <v>64</v>
      </c>
      <c r="J64" s="36">
        <v>3000</v>
      </c>
    </row>
    <row r="65" spans="2:10" ht="20.100000000000001" customHeight="1" x14ac:dyDescent="0.25">
      <c r="B65" s="47" t="s">
        <v>141</v>
      </c>
      <c r="C65" s="15" t="s">
        <v>50</v>
      </c>
      <c r="D65" s="16"/>
      <c r="E65" s="17">
        <v>45</v>
      </c>
      <c r="F65" s="17" t="s">
        <v>55</v>
      </c>
      <c r="G65" s="18">
        <f t="shared" si="2"/>
        <v>320</v>
      </c>
      <c r="H65" s="19" t="s">
        <v>37</v>
      </c>
      <c r="I65" s="20" t="s">
        <v>64</v>
      </c>
      <c r="J65" s="36">
        <v>400</v>
      </c>
    </row>
    <row r="66" spans="2:10" ht="20.100000000000001" customHeight="1" x14ac:dyDescent="0.25">
      <c r="B66" s="47" t="s">
        <v>142</v>
      </c>
      <c r="C66" s="15" t="s">
        <v>92</v>
      </c>
      <c r="D66" s="16"/>
      <c r="E66" s="17">
        <v>46</v>
      </c>
      <c r="F66" s="17" t="s">
        <v>161</v>
      </c>
      <c r="G66" s="18">
        <f t="shared" si="2"/>
        <v>1760</v>
      </c>
      <c r="H66" s="19" t="s">
        <v>37</v>
      </c>
      <c r="I66" s="20" t="s">
        <v>64</v>
      </c>
      <c r="J66" s="36">
        <v>2200</v>
      </c>
    </row>
    <row r="67" spans="2:10" ht="20.100000000000001" customHeight="1" x14ac:dyDescent="0.25">
      <c r="B67" s="44"/>
      <c r="C67" s="45" t="s">
        <v>48</v>
      </c>
      <c r="D67" s="61"/>
      <c r="E67" s="33"/>
      <c r="F67" s="33"/>
      <c r="G67" s="62">
        <f t="shared" ref="G67:I67" si="6">SUM(G64:G66)</f>
        <v>4480</v>
      </c>
      <c r="H67" s="62">
        <f t="shared" si="6"/>
        <v>0</v>
      </c>
      <c r="I67" s="62">
        <f t="shared" si="6"/>
        <v>0</v>
      </c>
      <c r="J67" s="62">
        <f>SUM(J64:J66)</f>
        <v>5600</v>
      </c>
    </row>
    <row r="68" spans="2:10" s="4" customFormat="1" ht="20.100000000000001" customHeight="1" x14ac:dyDescent="0.25">
      <c r="B68" s="69" t="s">
        <v>143</v>
      </c>
      <c r="C68" s="70" t="s">
        <v>93</v>
      </c>
      <c r="D68" s="16"/>
      <c r="E68" s="17">
        <v>47</v>
      </c>
      <c r="F68" s="17" t="s">
        <v>111</v>
      </c>
      <c r="G68" s="18">
        <f t="shared" si="2"/>
        <v>560</v>
      </c>
      <c r="H68" s="19" t="s">
        <v>37</v>
      </c>
      <c r="I68" s="20" t="s">
        <v>65</v>
      </c>
      <c r="J68" s="71">
        <v>700</v>
      </c>
    </row>
    <row r="69" spans="2:10" s="4" customFormat="1" ht="20.100000000000001" customHeight="1" x14ac:dyDescent="0.25">
      <c r="B69" s="69" t="s">
        <v>144</v>
      </c>
      <c r="C69" s="70" t="s">
        <v>94</v>
      </c>
      <c r="D69" s="16"/>
      <c r="E69" s="17">
        <v>48</v>
      </c>
      <c r="F69" s="17" t="s">
        <v>95</v>
      </c>
      <c r="G69" s="18">
        <f t="shared" si="2"/>
        <v>800</v>
      </c>
      <c r="H69" s="19" t="s">
        <v>37</v>
      </c>
      <c r="I69" s="20" t="s">
        <v>65</v>
      </c>
      <c r="J69" s="71">
        <v>1000</v>
      </c>
    </row>
    <row r="70" spans="2:10" s="4" customFormat="1" ht="20.100000000000001" customHeight="1" x14ac:dyDescent="0.25">
      <c r="B70" s="44"/>
      <c r="C70" s="45" t="s">
        <v>29</v>
      </c>
      <c r="D70" s="33"/>
      <c r="E70" s="33"/>
      <c r="F70" s="33"/>
      <c r="G70" s="34">
        <f t="shared" ref="G70:I70" si="7">SUM(G68:G69)</f>
        <v>1360</v>
      </c>
      <c r="H70" s="34">
        <f t="shared" si="7"/>
        <v>0</v>
      </c>
      <c r="I70" s="34">
        <f t="shared" si="7"/>
        <v>0</v>
      </c>
      <c r="J70" s="34">
        <f>SUM(J68:J69)</f>
        <v>1700</v>
      </c>
    </row>
    <row r="71" spans="2:10" s="4" customFormat="1" ht="20.100000000000001" customHeight="1" x14ac:dyDescent="0.25">
      <c r="B71" s="72" t="s">
        <v>145</v>
      </c>
      <c r="C71" s="60" t="s">
        <v>96</v>
      </c>
      <c r="D71" s="8"/>
      <c r="E71" s="59">
        <v>49</v>
      </c>
      <c r="F71" s="60" t="s">
        <v>97</v>
      </c>
      <c r="G71" s="18">
        <f t="shared" si="2"/>
        <v>160</v>
      </c>
      <c r="H71" s="19" t="s">
        <v>37</v>
      </c>
      <c r="I71" s="20" t="s">
        <v>65</v>
      </c>
      <c r="J71" s="68">
        <v>200</v>
      </c>
    </row>
    <row r="72" spans="2:10" s="4" customFormat="1" ht="20.100000000000001" customHeight="1" x14ac:dyDescent="0.25">
      <c r="B72" s="44"/>
      <c r="C72" s="45" t="s">
        <v>98</v>
      </c>
      <c r="D72" s="61"/>
      <c r="E72" s="33"/>
      <c r="F72" s="33"/>
      <c r="G72" s="62">
        <v>160</v>
      </c>
      <c r="H72" s="62">
        <f t="shared" ref="H72:I72" si="8">SUM(H71)</f>
        <v>0</v>
      </c>
      <c r="I72" s="62">
        <f t="shared" si="8"/>
        <v>0</v>
      </c>
      <c r="J72" s="62">
        <f>SUM(J71)</f>
        <v>200</v>
      </c>
    </row>
    <row r="73" spans="2:10" s="3" customFormat="1" ht="20.100000000000001" customHeight="1" x14ac:dyDescent="0.25">
      <c r="B73" s="14" t="s">
        <v>182</v>
      </c>
      <c r="C73" s="19" t="s">
        <v>31</v>
      </c>
      <c r="D73" s="17"/>
      <c r="E73" s="17">
        <v>50</v>
      </c>
      <c r="F73" s="17" t="s">
        <v>110</v>
      </c>
      <c r="G73" s="18">
        <f t="shared" si="2"/>
        <v>1600</v>
      </c>
      <c r="H73" s="19" t="s">
        <v>37</v>
      </c>
      <c r="I73" s="20" t="s">
        <v>66</v>
      </c>
      <c r="J73" s="21">
        <v>2000</v>
      </c>
    </row>
    <row r="74" spans="2:10" s="3" customFormat="1" ht="20.100000000000001" customHeight="1" x14ac:dyDescent="0.25">
      <c r="B74" s="14" t="s">
        <v>146</v>
      </c>
      <c r="C74" s="19" t="s">
        <v>171</v>
      </c>
      <c r="D74" s="16"/>
      <c r="E74" s="17">
        <v>51</v>
      </c>
      <c r="F74" s="17" t="s">
        <v>172</v>
      </c>
      <c r="G74" s="18">
        <f t="shared" si="2"/>
        <v>800</v>
      </c>
      <c r="H74" s="19" t="s">
        <v>37</v>
      </c>
      <c r="I74" s="20" t="s">
        <v>66</v>
      </c>
      <c r="J74" s="21">
        <v>1000</v>
      </c>
    </row>
    <row r="75" spans="2:10" s="3" customFormat="1" ht="20.100000000000001" customHeight="1" x14ac:dyDescent="0.25">
      <c r="B75" s="14" t="s">
        <v>183</v>
      </c>
      <c r="C75" s="19" t="s">
        <v>174</v>
      </c>
      <c r="D75" s="16"/>
      <c r="E75" s="17">
        <v>52</v>
      </c>
      <c r="F75" s="17" t="s">
        <v>173</v>
      </c>
      <c r="G75" s="18">
        <f t="shared" si="2"/>
        <v>1200</v>
      </c>
      <c r="H75" s="19" t="s">
        <v>37</v>
      </c>
      <c r="I75" s="20" t="s">
        <v>66</v>
      </c>
      <c r="J75" s="21">
        <v>1500</v>
      </c>
    </row>
    <row r="76" spans="2:10" s="3" customFormat="1" ht="20.100000000000001" customHeight="1" x14ac:dyDescent="0.25">
      <c r="B76" s="14"/>
      <c r="C76" s="19" t="s">
        <v>114</v>
      </c>
      <c r="D76" s="16"/>
      <c r="E76" s="17"/>
      <c r="F76" s="17" t="s">
        <v>158</v>
      </c>
      <c r="G76" s="18">
        <f t="shared" si="2"/>
        <v>1120</v>
      </c>
      <c r="H76" s="19" t="s">
        <v>37</v>
      </c>
      <c r="I76" s="20" t="s">
        <v>66</v>
      </c>
      <c r="J76" s="21">
        <v>1400</v>
      </c>
    </row>
    <row r="77" spans="2:10" s="3" customFormat="1" ht="20.100000000000001" customHeight="1" x14ac:dyDescent="0.25">
      <c r="B77" s="14"/>
      <c r="C77" s="93" t="s">
        <v>218</v>
      </c>
      <c r="D77" s="94"/>
      <c r="E77" s="95"/>
      <c r="F77" s="95" t="s">
        <v>217</v>
      </c>
      <c r="G77" s="18">
        <f t="shared" si="2"/>
        <v>1200</v>
      </c>
      <c r="H77" s="19" t="s">
        <v>37</v>
      </c>
      <c r="I77" s="20" t="s">
        <v>66</v>
      </c>
      <c r="J77" s="96">
        <v>1500</v>
      </c>
    </row>
    <row r="78" spans="2:10" s="3" customFormat="1" ht="28.5" customHeight="1" x14ac:dyDescent="0.25">
      <c r="B78" s="44"/>
      <c r="C78" s="45" t="s">
        <v>30</v>
      </c>
      <c r="D78" s="33"/>
      <c r="E78" s="33"/>
      <c r="F78" s="33"/>
      <c r="G78" s="34">
        <f>SUM(G73:G77)</f>
        <v>5920</v>
      </c>
      <c r="H78" s="34">
        <f>SUM(H73:H74)</f>
        <v>0</v>
      </c>
      <c r="I78" s="34">
        <f>SUM(I73:I74)</f>
        <v>0</v>
      </c>
      <c r="J78" s="34">
        <f>SUM(J73:J77)</f>
        <v>7400</v>
      </c>
    </row>
    <row r="79" spans="2:10" s="3" customFormat="1" ht="20.100000000000001" customHeight="1" x14ac:dyDescent="0.25">
      <c r="B79" s="14" t="s">
        <v>147</v>
      </c>
      <c r="C79" s="19" t="s">
        <v>53</v>
      </c>
      <c r="D79" s="16"/>
      <c r="E79" s="17">
        <v>53</v>
      </c>
      <c r="F79" s="17" t="s">
        <v>52</v>
      </c>
      <c r="G79" s="18">
        <v>900</v>
      </c>
      <c r="H79" s="19" t="s">
        <v>37</v>
      </c>
      <c r="I79" s="20" t="s">
        <v>64</v>
      </c>
      <c r="J79" s="21">
        <v>1500</v>
      </c>
    </row>
    <row r="80" spans="2:10" s="3" customFormat="1" ht="20.100000000000001" customHeight="1" x14ac:dyDescent="0.25">
      <c r="B80" s="31"/>
      <c r="C80" s="32" t="s">
        <v>51</v>
      </c>
      <c r="D80" s="61"/>
      <c r="E80" s="33"/>
      <c r="F80" s="33"/>
      <c r="G80" s="34">
        <f t="shared" ref="G80:I80" si="9">SUM(G79)</f>
        <v>900</v>
      </c>
      <c r="H80" s="34">
        <f t="shared" si="9"/>
        <v>0</v>
      </c>
      <c r="I80" s="34">
        <f t="shared" si="9"/>
        <v>0</v>
      </c>
      <c r="J80" s="34">
        <f>SUM(J79)</f>
        <v>1500</v>
      </c>
    </row>
    <row r="81" spans="2:10" s="4" customFormat="1" ht="20.100000000000001" customHeight="1" x14ac:dyDescent="0.25">
      <c r="B81" s="73" t="s">
        <v>148</v>
      </c>
      <c r="C81" s="74" t="s">
        <v>82</v>
      </c>
      <c r="D81" s="17"/>
      <c r="E81" s="17">
        <v>54</v>
      </c>
      <c r="F81" s="17" t="s">
        <v>42</v>
      </c>
      <c r="G81" s="18">
        <f t="shared" ref="G81:G99" si="10">J81-(J81*0.2)</f>
        <v>560</v>
      </c>
      <c r="H81" s="19" t="s">
        <v>37</v>
      </c>
      <c r="I81" s="20" t="s">
        <v>65</v>
      </c>
      <c r="J81" s="71">
        <v>700</v>
      </c>
    </row>
    <row r="82" spans="2:10" s="4" customFormat="1" ht="20.100000000000001" customHeight="1" x14ac:dyDescent="0.25">
      <c r="B82" s="73" t="s">
        <v>149</v>
      </c>
      <c r="C82" s="74" t="s">
        <v>195</v>
      </c>
      <c r="D82" s="16"/>
      <c r="E82" s="17">
        <v>55</v>
      </c>
      <c r="F82" s="17" t="s">
        <v>99</v>
      </c>
      <c r="G82" s="18">
        <f t="shared" si="10"/>
        <v>800</v>
      </c>
      <c r="H82" s="19" t="s">
        <v>37</v>
      </c>
      <c r="I82" s="20" t="s">
        <v>65</v>
      </c>
      <c r="J82" s="71">
        <v>1000</v>
      </c>
    </row>
    <row r="83" spans="2:10" s="4" customFormat="1" ht="20.100000000000001" customHeight="1" x14ac:dyDescent="0.25">
      <c r="B83" s="73" t="s">
        <v>150</v>
      </c>
      <c r="C83" s="74" t="s">
        <v>105</v>
      </c>
      <c r="D83" s="16"/>
      <c r="E83" s="17">
        <v>56</v>
      </c>
      <c r="F83" s="17" t="s">
        <v>100</v>
      </c>
      <c r="G83" s="18">
        <f t="shared" si="10"/>
        <v>800</v>
      </c>
      <c r="H83" s="19" t="s">
        <v>37</v>
      </c>
      <c r="I83" s="20" t="s">
        <v>65</v>
      </c>
      <c r="J83" s="71">
        <v>1000</v>
      </c>
    </row>
    <row r="84" spans="2:10" s="4" customFormat="1" ht="20.100000000000001" customHeight="1" x14ac:dyDescent="0.25">
      <c r="B84" s="73" t="s">
        <v>151</v>
      </c>
      <c r="C84" s="74" t="s">
        <v>196</v>
      </c>
      <c r="D84" s="16"/>
      <c r="E84" s="17">
        <v>57</v>
      </c>
      <c r="F84" s="17" t="s">
        <v>197</v>
      </c>
      <c r="G84" s="18">
        <f t="shared" si="10"/>
        <v>800</v>
      </c>
      <c r="H84" s="19" t="s">
        <v>37</v>
      </c>
      <c r="I84" s="20" t="s">
        <v>65</v>
      </c>
      <c r="J84" s="71">
        <v>1000</v>
      </c>
    </row>
    <row r="85" spans="2:10" s="4" customFormat="1" ht="20.100000000000001" customHeight="1" x14ac:dyDescent="0.25">
      <c r="B85" s="73" t="s">
        <v>152</v>
      </c>
      <c r="C85" s="74" t="s">
        <v>198</v>
      </c>
      <c r="D85" s="16"/>
      <c r="E85" s="17">
        <v>58</v>
      </c>
      <c r="F85" s="17" t="s">
        <v>116</v>
      </c>
      <c r="G85" s="18">
        <f t="shared" si="10"/>
        <v>400</v>
      </c>
      <c r="H85" s="19" t="s">
        <v>37</v>
      </c>
      <c r="I85" s="20" t="s">
        <v>65</v>
      </c>
      <c r="J85" s="71">
        <v>500</v>
      </c>
    </row>
    <row r="86" spans="2:10" s="4" customFormat="1" ht="20.100000000000001" customHeight="1" x14ac:dyDescent="0.25">
      <c r="B86" s="73" t="s">
        <v>153</v>
      </c>
      <c r="C86" s="74" t="s">
        <v>200</v>
      </c>
      <c r="D86" s="16"/>
      <c r="E86" s="17">
        <v>59</v>
      </c>
      <c r="F86" s="17" t="s">
        <v>199</v>
      </c>
      <c r="G86" s="18">
        <f t="shared" si="10"/>
        <v>800</v>
      </c>
      <c r="H86" s="19" t="s">
        <v>37</v>
      </c>
      <c r="I86" s="20" t="s">
        <v>65</v>
      </c>
      <c r="J86" s="71">
        <v>1000</v>
      </c>
    </row>
    <row r="87" spans="2:10" s="4" customFormat="1" ht="20.100000000000001" customHeight="1" x14ac:dyDescent="0.25">
      <c r="B87" s="73" t="s">
        <v>154</v>
      </c>
      <c r="C87" s="74" t="s">
        <v>36</v>
      </c>
      <c r="D87" s="16"/>
      <c r="E87" s="17">
        <v>60</v>
      </c>
      <c r="F87" s="17" t="s">
        <v>193</v>
      </c>
      <c r="G87" s="18">
        <f t="shared" si="10"/>
        <v>1600</v>
      </c>
      <c r="H87" s="19" t="s">
        <v>37</v>
      </c>
      <c r="I87" s="20" t="s">
        <v>65</v>
      </c>
      <c r="J87" s="71">
        <v>2000</v>
      </c>
    </row>
    <row r="88" spans="2:10" s="4" customFormat="1" ht="20.100000000000001" customHeight="1" x14ac:dyDescent="0.25">
      <c r="B88" s="73" t="s">
        <v>155</v>
      </c>
      <c r="C88" s="74" t="s">
        <v>201</v>
      </c>
      <c r="D88" s="16"/>
      <c r="E88" s="17">
        <v>61</v>
      </c>
      <c r="F88" s="17" t="s">
        <v>202</v>
      </c>
      <c r="G88" s="18">
        <f t="shared" si="10"/>
        <v>1600</v>
      </c>
      <c r="H88" s="19" t="s">
        <v>37</v>
      </c>
      <c r="I88" s="20" t="s">
        <v>65</v>
      </c>
      <c r="J88" s="71">
        <v>2000</v>
      </c>
    </row>
    <row r="89" spans="2:10" s="4" customFormat="1" ht="20.100000000000001" customHeight="1" x14ac:dyDescent="0.25">
      <c r="B89" s="73" t="s">
        <v>156</v>
      </c>
      <c r="C89" s="97" t="s">
        <v>220</v>
      </c>
      <c r="D89" s="94"/>
      <c r="E89" s="95">
        <v>62</v>
      </c>
      <c r="F89" s="95" t="s">
        <v>221</v>
      </c>
      <c r="G89" s="98">
        <v>800</v>
      </c>
      <c r="H89" s="93"/>
      <c r="I89" s="99"/>
      <c r="J89" s="100">
        <v>1000</v>
      </c>
    </row>
    <row r="90" spans="2:10" s="4" customFormat="1" ht="20.100000000000001" customHeight="1" x14ac:dyDescent="0.25">
      <c r="B90" s="73" t="s">
        <v>157</v>
      </c>
      <c r="C90" s="97" t="s">
        <v>222</v>
      </c>
      <c r="D90" s="94"/>
      <c r="E90" s="95">
        <v>63</v>
      </c>
      <c r="F90" s="95" t="s">
        <v>223</v>
      </c>
      <c r="G90" s="98">
        <v>560</v>
      </c>
      <c r="H90" s="93"/>
      <c r="I90" s="99"/>
      <c r="J90" s="100">
        <v>700</v>
      </c>
    </row>
    <row r="91" spans="2:10" s="4" customFormat="1" ht="20.100000000000001" customHeight="1" x14ac:dyDescent="0.25">
      <c r="B91" s="73" t="s">
        <v>184</v>
      </c>
      <c r="C91" s="75" t="s">
        <v>205</v>
      </c>
      <c r="D91" s="76"/>
      <c r="E91" s="77">
        <v>64</v>
      </c>
      <c r="F91" s="77" t="s">
        <v>206</v>
      </c>
      <c r="G91" s="18">
        <f t="shared" si="10"/>
        <v>800</v>
      </c>
      <c r="H91" s="75" t="s">
        <v>37</v>
      </c>
      <c r="I91" s="78" t="s">
        <v>65</v>
      </c>
      <c r="J91" s="71">
        <v>1000</v>
      </c>
    </row>
    <row r="92" spans="2:10" s="4" customFormat="1" ht="20.100000000000001" customHeight="1" x14ac:dyDescent="0.25">
      <c r="B92" s="73" t="s">
        <v>203</v>
      </c>
      <c r="C92" s="75" t="s">
        <v>107</v>
      </c>
      <c r="D92" s="76"/>
      <c r="E92" s="77">
        <v>65</v>
      </c>
      <c r="F92" s="77" t="s">
        <v>106</v>
      </c>
      <c r="G92" s="18">
        <f t="shared" si="10"/>
        <v>400</v>
      </c>
      <c r="H92" s="75" t="s">
        <v>37</v>
      </c>
      <c r="I92" s="78" t="s">
        <v>65</v>
      </c>
      <c r="J92" s="71">
        <v>500</v>
      </c>
    </row>
    <row r="93" spans="2:10" s="4" customFormat="1" ht="20.100000000000001" customHeight="1" x14ac:dyDescent="0.25">
      <c r="B93" s="73" t="s">
        <v>225</v>
      </c>
      <c r="C93" s="75" t="s">
        <v>83</v>
      </c>
      <c r="D93" s="76"/>
      <c r="E93" s="77">
        <v>66</v>
      </c>
      <c r="F93" s="77" t="s">
        <v>103</v>
      </c>
      <c r="G93" s="18">
        <f t="shared" si="10"/>
        <v>640</v>
      </c>
      <c r="H93" s="75" t="s">
        <v>37</v>
      </c>
      <c r="I93" s="78" t="s">
        <v>65</v>
      </c>
      <c r="J93" s="71">
        <v>800</v>
      </c>
    </row>
    <row r="94" spans="2:10" s="4" customFormat="1" ht="20.100000000000001" customHeight="1" x14ac:dyDescent="0.25">
      <c r="B94" s="73" t="s">
        <v>226</v>
      </c>
      <c r="C94" s="75" t="s">
        <v>207</v>
      </c>
      <c r="D94" s="76"/>
      <c r="E94" s="77">
        <v>67</v>
      </c>
      <c r="F94" s="77" t="s">
        <v>208</v>
      </c>
      <c r="G94" s="18">
        <f t="shared" si="10"/>
        <v>400</v>
      </c>
      <c r="H94" s="75" t="s">
        <v>37</v>
      </c>
      <c r="I94" s="78" t="s">
        <v>65</v>
      </c>
      <c r="J94" s="71">
        <v>500</v>
      </c>
    </row>
    <row r="95" spans="2:10" s="4" customFormat="1" ht="20.100000000000001" customHeight="1" x14ac:dyDescent="0.25">
      <c r="B95" s="73" t="s">
        <v>227</v>
      </c>
      <c r="C95" s="75" t="s">
        <v>209</v>
      </c>
      <c r="D95" s="76"/>
      <c r="E95" s="77">
        <v>68</v>
      </c>
      <c r="F95" s="77" t="s">
        <v>210</v>
      </c>
      <c r="G95" s="18">
        <f t="shared" si="10"/>
        <v>400</v>
      </c>
      <c r="H95" s="75" t="s">
        <v>37</v>
      </c>
      <c r="I95" s="78" t="s">
        <v>65</v>
      </c>
      <c r="J95" s="71">
        <v>500</v>
      </c>
    </row>
    <row r="96" spans="2:10" s="4" customFormat="1" ht="20.100000000000001" customHeight="1" x14ac:dyDescent="0.25">
      <c r="B96" s="44"/>
      <c r="C96" s="45" t="s">
        <v>32</v>
      </c>
      <c r="D96" s="33"/>
      <c r="E96" s="33"/>
      <c r="F96" s="33"/>
      <c r="G96" s="34">
        <f>SUM(G81:G95)</f>
        <v>11360</v>
      </c>
      <c r="H96" s="34">
        <f>SUM(H81:H88)</f>
        <v>0</v>
      </c>
      <c r="I96" s="34">
        <f>SUM(I81:I88)</f>
        <v>0</v>
      </c>
      <c r="J96" s="34">
        <f>SUBTOTAL(109,J81:J95)</f>
        <v>14200</v>
      </c>
    </row>
    <row r="97" spans="2:10" s="4" customFormat="1" ht="20.100000000000001" customHeight="1" x14ac:dyDescent="0.25">
      <c r="B97" s="79" t="s">
        <v>228</v>
      </c>
      <c r="C97" s="80" t="s">
        <v>166</v>
      </c>
      <c r="D97" s="81"/>
      <c r="E97" s="82">
        <v>69</v>
      </c>
      <c r="F97" s="82" t="s">
        <v>164</v>
      </c>
      <c r="G97" s="18">
        <f t="shared" si="10"/>
        <v>400</v>
      </c>
      <c r="H97" s="19" t="s">
        <v>37</v>
      </c>
      <c r="I97" s="20" t="s">
        <v>65</v>
      </c>
      <c r="J97" s="71">
        <v>500</v>
      </c>
    </row>
    <row r="98" spans="2:10" s="4" customFormat="1" ht="20.100000000000001" customHeight="1" x14ac:dyDescent="0.25">
      <c r="B98" s="44"/>
      <c r="C98" s="45" t="s">
        <v>165</v>
      </c>
      <c r="D98" s="61"/>
      <c r="E98" s="33"/>
      <c r="F98" s="33"/>
      <c r="G98" s="62">
        <f t="shared" ref="G98:I98" si="11">SUM(G97)</f>
        <v>400</v>
      </c>
      <c r="H98" s="62">
        <f t="shared" si="11"/>
        <v>0</v>
      </c>
      <c r="I98" s="62">
        <f t="shared" si="11"/>
        <v>0</v>
      </c>
      <c r="J98" s="62">
        <f>SUM(J97)</f>
        <v>500</v>
      </c>
    </row>
    <row r="99" spans="2:10" s="4" customFormat="1" ht="20.100000000000001" customHeight="1" x14ac:dyDescent="0.25">
      <c r="B99" s="73" t="s">
        <v>229</v>
      </c>
      <c r="C99" s="74" t="s">
        <v>224</v>
      </c>
      <c r="D99" s="16"/>
      <c r="E99" s="17">
        <v>71</v>
      </c>
      <c r="F99" s="17">
        <v>39000000</v>
      </c>
      <c r="G99" s="18">
        <v>6500</v>
      </c>
      <c r="H99" s="19" t="s">
        <v>37</v>
      </c>
      <c r="I99" s="20" t="s">
        <v>65</v>
      </c>
      <c r="J99" s="71">
        <v>9000</v>
      </c>
    </row>
    <row r="100" spans="2:10" s="6" customFormat="1" ht="20.100000000000001" customHeight="1" x14ac:dyDescent="0.25">
      <c r="B100" s="83"/>
      <c r="C100" s="84" t="s">
        <v>167</v>
      </c>
      <c r="D100" s="85"/>
      <c r="E100" s="86"/>
      <c r="F100" s="86"/>
      <c r="G100" s="62">
        <f>SUM(G99:G99)</f>
        <v>6500</v>
      </c>
      <c r="H100" s="62">
        <f>SUM(H99:H99)</f>
        <v>0</v>
      </c>
      <c r="I100" s="62">
        <f>SUM(I99:I99)</f>
        <v>0</v>
      </c>
      <c r="J100" s="62">
        <f>SUM(J99:J99)</f>
        <v>9000</v>
      </c>
    </row>
    <row r="101" spans="2:10" s="6" customFormat="1" ht="20.100000000000001" customHeight="1" x14ac:dyDescent="0.25">
      <c r="B101" s="73" t="s">
        <v>204</v>
      </c>
      <c r="C101" s="74" t="s">
        <v>213</v>
      </c>
      <c r="D101" s="16"/>
      <c r="E101" s="17">
        <v>72</v>
      </c>
      <c r="F101" s="17" t="s">
        <v>216</v>
      </c>
      <c r="G101" s="18">
        <v>82857.14</v>
      </c>
      <c r="H101" s="75" t="s">
        <v>37</v>
      </c>
      <c r="I101" s="78" t="s">
        <v>65</v>
      </c>
      <c r="J101" s="71">
        <v>55000</v>
      </c>
    </row>
    <row r="102" spans="2:10" s="4" customFormat="1" ht="20.100000000000001" customHeight="1" x14ac:dyDescent="0.25">
      <c r="B102" s="47" t="s">
        <v>230</v>
      </c>
      <c r="C102" s="39" t="s">
        <v>168</v>
      </c>
      <c r="D102" s="40"/>
      <c r="E102" s="67">
        <v>73</v>
      </c>
      <c r="F102" s="39" t="s">
        <v>47</v>
      </c>
      <c r="G102" s="18">
        <v>4857.1400000000003</v>
      </c>
      <c r="H102" s="75" t="s">
        <v>37</v>
      </c>
      <c r="I102" s="78" t="s">
        <v>65</v>
      </c>
      <c r="J102" s="18">
        <v>4000</v>
      </c>
    </row>
    <row r="103" spans="2:10" s="4" customFormat="1" ht="20.100000000000001" customHeight="1" x14ac:dyDescent="0.25">
      <c r="B103" s="87"/>
      <c r="C103" s="45" t="s">
        <v>43</v>
      </c>
      <c r="D103" s="61"/>
      <c r="E103" s="33"/>
      <c r="F103" s="33"/>
      <c r="G103" s="34">
        <f>SUM(G101,G102)</f>
        <v>87714.28</v>
      </c>
      <c r="H103" s="34">
        <f t="shared" ref="H103:I103" si="12">SUM(H102)</f>
        <v>0</v>
      </c>
      <c r="I103" s="34">
        <f t="shared" si="12"/>
        <v>0</v>
      </c>
      <c r="J103" s="34">
        <f>SUM(J101,J102)</f>
        <v>59000</v>
      </c>
    </row>
    <row r="104" spans="2:10" ht="20.100000000000001" customHeight="1" x14ac:dyDescent="0.25">
      <c r="B104" s="8"/>
      <c r="C104" s="8"/>
      <c r="D104" s="8"/>
      <c r="E104" s="8"/>
      <c r="F104" s="8"/>
      <c r="G104" s="9"/>
      <c r="H104" s="8"/>
      <c r="I104" s="8"/>
      <c r="J104" s="10"/>
    </row>
    <row r="105" spans="2:10" ht="20.100000000000001" customHeight="1" x14ac:dyDescent="0.25">
      <c r="B105" s="8"/>
      <c r="C105" s="8"/>
      <c r="D105" s="8"/>
      <c r="E105" s="8"/>
      <c r="F105" s="8"/>
      <c r="G105" s="9"/>
      <c r="H105" s="8"/>
      <c r="I105" s="8"/>
      <c r="J105" s="10"/>
    </row>
    <row r="106" spans="2:10" ht="20.100000000000001" customHeight="1" x14ac:dyDescent="0.25">
      <c r="B106" s="8"/>
      <c r="C106" s="8"/>
      <c r="D106" s="8"/>
      <c r="E106" s="8"/>
      <c r="F106" s="8"/>
      <c r="G106" s="9"/>
      <c r="H106" s="8"/>
      <c r="I106" s="8"/>
      <c r="J106" s="10"/>
    </row>
    <row r="107" spans="2:10" ht="20.100000000000001" customHeight="1" x14ac:dyDescent="0.25">
      <c r="B107" s="8"/>
      <c r="C107" s="8"/>
      <c r="D107" s="8"/>
      <c r="E107" s="8"/>
      <c r="F107" s="8"/>
      <c r="G107" s="9"/>
      <c r="H107" s="8"/>
      <c r="I107" s="8"/>
      <c r="J107" s="10"/>
    </row>
    <row r="108" spans="2:10" ht="20.100000000000001" customHeight="1" x14ac:dyDescent="0.25">
      <c r="B108" s="8"/>
      <c r="C108" s="8"/>
      <c r="D108" s="8"/>
      <c r="E108" s="8"/>
      <c r="F108" s="8"/>
      <c r="G108" s="9"/>
      <c r="H108" s="8"/>
      <c r="I108" s="8"/>
      <c r="J108" s="104"/>
    </row>
    <row r="109" spans="2:10" ht="20.100000000000001" customHeight="1" x14ac:dyDescent="0.25">
      <c r="B109" s="8"/>
      <c r="C109" s="8"/>
      <c r="D109" s="8"/>
      <c r="E109" s="8"/>
      <c r="F109" s="8"/>
      <c r="G109" s="88" t="s">
        <v>33</v>
      </c>
      <c r="H109" s="8"/>
      <c r="I109" s="8"/>
      <c r="J109" s="104"/>
    </row>
    <row r="110" spans="2:10" ht="20.100000000000001" customHeight="1" x14ac:dyDescent="0.25">
      <c r="B110" s="8"/>
      <c r="C110" s="8"/>
      <c r="D110" s="8"/>
      <c r="E110" s="8"/>
      <c r="F110" s="8"/>
      <c r="G110" s="9"/>
      <c r="H110" s="8"/>
      <c r="I110" s="8"/>
      <c r="J110" s="89"/>
    </row>
    <row r="111" spans="2:10" ht="20.100000000000001" customHeight="1" x14ac:dyDescent="0.25">
      <c r="B111" s="8"/>
      <c r="C111" s="8"/>
      <c r="D111" s="8"/>
      <c r="E111" s="8"/>
      <c r="F111" s="8"/>
      <c r="G111" s="9"/>
      <c r="H111" s="8"/>
      <c r="I111" s="8"/>
      <c r="J111" s="10"/>
    </row>
    <row r="112" spans="2:10" ht="20.100000000000001" customHeight="1" x14ac:dyDescent="0.25">
      <c r="B112" s="8"/>
      <c r="C112" s="8"/>
      <c r="D112" s="8"/>
      <c r="E112" s="8"/>
      <c r="F112" s="8"/>
      <c r="G112" s="90" t="s">
        <v>237</v>
      </c>
      <c r="H112" s="8"/>
      <c r="I112" s="8"/>
      <c r="J112" s="91"/>
    </row>
    <row r="113" spans="2:10" ht="20.100000000000001" customHeight="1" x14ac:dyDescent="0.25">
      <c r="B113" s="8"/>
      <c r="C113" s="8"/>
      <c r="D113" s="8"/>
      <c r="E113" s="8"/>
      <c r="F113" s="8"/>
      <c r="G113" s="9"/>
      <c r="H113" s="8"/>
      <c r="I113" s="8"/>
      <c r="J113" s="10"/>
    </row>
    <row r="114" spans="2:10" ht="20.100000000000001" customHeight="1" x14ac:dyDescent="0.25">
      <c r="B114" s="8"/>
      <c r="C114" s="8"/>
      <c r="D114" s="8"/>
      <c r="E114" s="8"/>
      <c r="F114" s="8"/>
      <c r="G114" s="9"/>
      <c r="H114" s="8"/>
      <c r="I114" s="8"/>
      <c r="J114" s="10"/>
    </row>
  </sheetData>
  <mergeCells count="2">
    <mergeCell ref="B6:J6"/>
    <mergeCell ref="J108:J109"/>
  </mergeCells>
  <pageMargins left="0.25" right="0.25" top="0.75" bottom="0.75" header="0.3" footer="0.3"/>
  <pageSetup paperSize="9" scale="69" orientation="landscape" r:id="rId1"/>
  <rowBreaks count="3" manualBreakCount="3">
    <brk id="22" max="16383" man="1"/>
    <brk id="51" max="16383" man="1"/>
    <brk id="85" max="10" man="1"/>
  </rowBreaks>
  <ignoredErrors>
    <ignoredError sqref="J48" formula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</dc:creator>
  <cp:lastModifiedBy>Antonio Belopeta</cp:lastModifiedBy>
  <cp:lastPrinted>2025-12-23T10:16:44Z</cp:lastPrinted>
  <dcterms:created xsi:type="dcterms:W3CDTF">2015-11-09T11:40:24Z</dcterms:created>
  <dcterms:modified xsi:type="dcterms:W3CDTF">2026-02-13T12:21:54Z</dcterms:modified>
</cp:coreProperties>
</file>